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eedomholdingcorporation-my.sharepoint.com/personal/saule_praliyeva_ffin_kz/Documents/Рабочий стол/Конс.отчетность/Глобал отчеты на Kase/1 кв 2025/"/>
    </mc:Choice>
  </mc:AlternateContent>
  <xr:revisionPtr revIDLastSave="3" documentId="8_{0EBD0BFC-4A9B-4BF4-A325-44BCF2DF8F32}" xr6:coauthVersionLast="47" xr6:coauthVersionMax="47" xr10:uidLastSave="{7DCC5EAA-E80F-4596-A505-9BC3567E2BB0}"/>
  <bookViews>
    <workbookView xWindow="-120" yWindow="-120" windowWidth="30960" windowHeight="16800" xr2:uid="{C5818DFF-8A26-450D-9271-779B08D54CC4}"/>
  </bookViews>
  <sheets>
    <sheet name="Баланс" sheetId="1" r:id="rId1"/>
    <sheet name="ОПиУ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6" i="2" l="1"/>
  <c r="C96" i="2"/>
  <c r="D56" i="2"/>
  <c r="D97" i="2" s="1"/>
  <c r="D99" i="2" s="1"/>
  <c r="D101" i="2" s="1"/>
  <c r="C56" i="2"/>
  <c r="C97" i="2" s="1"/>
  <c r="C99" i="2" s="1"/>
  <c r="C101" i="2" s="1"/>
  <c r="C9" i="2"/>
  <c r="C8" i="2"/>
  <c r="C107" i="1"/>
  <c r="C108" i="1" s="1"/>
  <c r="D104" i="1"/>
  <c r="D107" i="1" s="1"/>
  <c r="D108" i="1" s="1"/>
  <c r="D92" i="1"/>
  <c r="C92" i="1"/>
  <c r="D59" i="1"/>
  <c r="C59" i="1"/>
  <c r="C9" i="1"/>
  <c r="C8" i="1"/>
  <c r="C6" i="1"/>
</calcChain>
</file>

<file path=xl/sharedStrings.xml><?xml version="1.0" encoding="utf-8"?>
<sst xmlns="http://schemas.openxmlformats.org/spreadsheetml/2006/main" count="324" uniqueCount="272">
  <si>
    <t>Template for Balance sheet</t>
  </si>
  <si>
    <t>of Investment firms</t>
  </si>
  <si>
    <t>Investment company name (Individual):</t>
  </si>
  <si>
    <t>Reporting date:</t>
  </si>
  <si>
    <t>DD/MM/YYYY</t>
  </si>
  <si>
    <t>Balance sheet</t>
  </si>
  <si>
    <t>Столбец1</t>
  </si>
  <si>
    <t>Столбец2</t>
  </si>
  <si>
    <t>Столбец3</t>
  </si>
  <si>
    <t>Столбец4</t>
  </si>
  <si>
    <t>№</t>
  </si>
  <si>
    <t>ITEM</t>
  </si>
  <si>
    <t>Reporting period</t>
  </si>
  <si>
    <t>Reporting period -1</t>
  </si>
  <si>
    <t>ASSETS</t>
  </si>
  <si>
    <t>Cash and Cash equivalents, including:</t>
  </si>
  <si>
    <t>2.1.</t>
  </si>
  <si>
    <t>cash money</t>
  </si>
  <si>
    <t>2.2.</t>
  </si>
  <si>
    <t>cash money in banking accounts</t>
  </si>
  <si>
    <t>Refined precious metals</t>
  </si>
  <si>
    <t>Deposits (excluding the impairment reserves), including:</t>
  </si>
  <si>
    <t>4.1.</t>
  </si>
  <si>
    <t>accrued but not obtained interest incomes</t>
  </si>
  <si>
    <t>Reverse REPO operation, including</t>
  </si>
  <si>
    <t>5.1.</t>
  </si>
  <si>
    <t>Securities designated at fair value which chanages in which are recognized through Profit or Loss, including</t>
  </si>
  <si>
    <t>6.1.</t>
  </si>
  <si>
    <t>Securities designated at fair value through comprehensive incomes, including:</t>
  </si>
  <si>
    <t>7.1.</t>
  </si>
  <si>
    <t>Securities designated at amortized price (excluding the imprairment reserves), including:</t>
  </si>
  <si>
    <t>8.1.</t>
  </si>
  <si>
    <t>Investment property</t>
  </si>
  <si>
    <t>Investments in subsidiaries, associates or joint arrangements</t>
  </si>
  <si>
    <t>Inventories</t>
  </si>
  <si>
    <t>Long term assets held for trading (disposal groups)</t>
  </si>
  <si>
    <t>Fixed assets (excluding depreciation and impairement expenditures)</t>
  </si>
  <si>
    <t>Intangible assets (excluding amortization and impairement expenditures)</t>
  </si>
  <si>
    <t>Receivables</t>
  </si>
  <si>
    <t>Accrued commission fee income receivables, including</t>
  </si>
  <si>
    <t>16.1.</t>
  </si>
  <si>
    <t>consultancy services, including</t>
  </si>
  <si>
    <t>16.2.</t>
  </si>
  <si>
    <t>affiliates</t>
  </si>
  <si>
    <t>16.3.</t>
  </si>
  <si>
    <t>other clients</t>
  </si>
  <si>
    <t>16.4.</t>
  </si>
  <si>
    <t>from bonds holders representative services</t>
  </si>
  <si>
    <t>16.5.</t>
  </si>
  <si>
    <t>from underwriter services</t>
  </si>
  <si>
    <t>16.6.</t>
  </si>
  <si>
    <t>from brokerage services</t>
  </si>
  <si>
    <t>16.7.</t>
  </si>
  <si>
    <t>from asset management services</t>
  </si>
  <si>
    <t>16.8.</t>
  </si>
  <si>
    <t>from market- maker services</t>
  </si>
  <si>
    <t>16.9.</t>
  </si>
  <si>
    <t>from pension assets</t>
  </si>
  <si>
    <t>16.10.</t>
  </si>
  <si>
    <t>from investment incomes (losses) on pension assets</t>
  </si>
  <si>
    <t>16.11.</t>
  </si>
  <si>
    <t>others</t>
  </si>
  <si>
    <t>17.</t>
  </si>
  <si>
    <t>Financial derivatives, including</t>
  </si>
  <si>
    <t>17.1.</t>
  </si>
  <si>
    <t>claims on futures operations</t>
  </si>
  <si>
    <t>17.2.</t>
  </si>
  <si>
    <t>claims on forward operations</t>
  </si>
  <si>
    <t>17.3.</t>
  </si>
  <si>
    <t>claims on options operations</t>
  </si>
  <si>
    <t>17.4.</t>
  </si>
  <si>
    <t>claims on swap operations</t>
  </si>
  <si>
    <t>Current tax claims</t>
  </si>
  <si>
    <t>Deferred tax claims</t>
  </si>
  <si>
    <t>Prepayments and advance payments</t>
  </si>
  <si>
    <t>Other Assets</t>
  </si>
  <si>
    <t>TOTAL ASSETS</t>
  </si>
  <si>
    <t>LIABILITIES</t>
  </si>
  <si>
    <t>REPO operations</t>
  </si>
  <si>
    <t>Issued Debt securities</t>
  </si>
  <si>
    <t>Loans received</t>
  </si>
  <si>
    <t>Subordinated debts</t>
  </si>
  <si>
    <t>Reserves</t>
  </si>
  <si>
    <t>Settlements with Shareholders (dividends)</t>
  </si>
  <si>
    <t>Account payable</t>
  </si>
  <si>
    <t>Accrued commission expenditures to be paid, including</t>
  </si>
  <si>
    <t>31.1.</t>
  </si>
  <si>
    <t>on transfer operations</t>
  </si>
  <si>
    <t>31.2.</t>
  </si>
  <si>
    <t>on clearing operations</t>
  </si>
  <si>
    <t>31.3.</t>
  </si>
  <si>
    <t>on cashier operations</t>
  </si>
  <si>
    <t>31.4.</t>
  </si>
  <si>
    <t>on safe operations</t>
  </si>
  <si>
    <t>31.5.</t>
  </si>
  <si>
    <t>on collection of banknotes, coins and other valuables</t>
  </si>
  <si>
    <t>31.6.</t>
  </si>
  <si>
    <t>on trust operations</t>
  </si>
  <si>
    <t>31.7.</t>
  </si>
  <si>
    <t>on stock exchange services</t>
  </si>
  <si>
    <t>31.8.</t>
  </si>
  <si>
    <t>on custody services</t>
  </si>
  <si>
    <t>31.9.</t>
  </si>
  <si>
    <t>on brokerage services</t>
  </si>
  <si>
    <t>31.10.</t>
  </si>
  <si>
    <t>on services of the Central depository</t>
  </si>
  <si>
    <t>31.11.</t>
  </si>
  <si>
    <t>on services on Common registrar</t>
  </si>
  <si>
    <t>31.12.</t>
  </si>
  <si>
    <t>on services of other professional participants of securities markets</t>
  </si>
  <si>
    <t>32.1.</t>
  </si>
  <si>
    <t>obligations on futures operations</t>
  </si>
  <si>
    <t>32.2.</t>
  </si>
  <si>
    <t>obligations on forward operations</t>
  </si>
  <si>
    <t>32.3.</t>
  </si>
  <si>
    <t>obligations on options operations</t>
  </si>
  <si>
    <t>32.4.</t>
  </si>
  <si>
    <t>obligations on swap operations</t>
  </si>
  <si>
    <t>Current tax liabilities</t>
  </si>
  <si>
    <t>Deferred tax obligations</t>
  </si>
  <si>
    <t>Advances received</t>
  </si>
  <si>
    <t>Obligations on employee benefits</t>
  </si>
  <si>
    <t>Head Office Accounts* (*applicable for branches only)</t>
  </si>
  <si>
    <t>Other Liabilities</t>
  </si>
  <si>
    <t>TOTAL LIABILITIES</t>
  </si>
  <si>
    <t>SHAREHOLDER'S EQUITY** (**not applicable for branches )</t>
  </si>
  <si>
    <t>Equity share capital, including</t>
  </si>
  <si>
    <t>41.1.</t>
  </si>
  <si>
    <t>ordinary shares</t>
  </si>
  <si>
    <t>41.2.</t>
  </si>
  <si>
    <t>privileged shares</t>
  </si>
  <si>
    <t>Premiums (additionally paid up equity)</t>
  </si>
  <si>
    <t>Withdrawn equity</t>
  </si>
  <si>
    <t>Reserved equity, including</t>
  </si>
  <si>
    <t>44.1.</t>
  </si>
  <si>
    <t>reserves on revaluation of securities designated at fair value through comprehensive incomes</t>
  </si>
  <si>
    <t>44.2.</t>
  </si>
  <si>
    <t>reserves on revaluation of fixed assets</t>
  </si>
  <si>
    <t>44.3.</t>
  </si>
  <si>
    <t>reserves on revaluation on loans value, designated at fair value through comprehensive incomes</t>
  </si>
  <si>
    <t>Other reserves</t>
  </si>
  <si>
    <t>Retained profit (uncoverd loss), including</t>
  </si>
  <si>
    <t>46.1.</t>
  </si>
  <si>
    <t>previous years</t>
  </si>
  <si>
    <t>46.2.</t>
  </si>
  <si>
    <t>reporting period</t>
  </si>
  <si>
    <t>TOTAL SHAREHOLDER'S EQUITY</t>
  </si>
  <si>
    <t>TOTAL SHAREHOLDER'S EQUITY AND LIABILITIES</t>
  </si>
  <si>
    <t>Chief Executive Officer      Tukanov R. S.</t>
  </si>
  <si>
    <t>Name/ Position</t>
  </si>
  <si>
    <t>Sign</t>
  </si>
  <si>
    <t>Date</t>
  </si>
  <si>
    <t>Director      Trofimov E.V.</t>
  </si>
  <si>
    <t>Template for Profit and Loss Report</t>
  </si>
  <si>
    <t>Profit and Loss Report</t>
  </si>
  <si>
    <t>Interest incomes, including</t>
  </si>
  <si>
    <t>1.1.</t>
  </si>
  <si>
    <t>on correspondent and current accounts</t>
  </si>
  <si>
    <t>1.2.</t>
  </si>
  <si>
    <t>on deposits</t>
  </si>
  <si>
    <t>1.3.</t>
  </si>
  <si>
    <t>on securities, including</t>
  </si>
  <si>
    <t>1.3.1.</t>
  </si>
  <si>
    <t>Securities designated at fair value through comprehensive incomes, including</t>
  </si>
  <si>
    <t>1.3.1.1.</t>
  </si>
  <si>
    <t>incomes on dividends on shares held in portfolio, designated at fair value through comprehensive incomes</t>
  </si>
  <si>
    <t>1.3.1.2.</t>
  </si>
  <si>
    <t xml:space="preserve">incomes on amortization of securities discounts, designated at fair value through comprehensive incomes </t>
  </si>
  <si>
    <t>1.3.2.</t>
  </si>
  <si>
    <t>on securities designated at fair value which chanages in which are regognized through Profit or Loss, including</t>
  </si>
  <si>
    <t>1.3.2.1.</t>
  </si>
  <si>
    <t>1.3.2.2.</t>
  </si>
  <si>
    <t>1.3.3.</t>
  </si>
  <si>
    <t>on securities designated at amortized price (excluding the imprairment reserves), including:</t>
  </si>
  <si>
    <t>1.3.3.1</t>
  </si>
  <si>
    <t>incomes on amortization of discounts on securities designated at amortized price</t>
  </si>
  <si>
    <t>1.4.</t>
  </si>
  <si>
    <t>on reverse REPO operations</t>
  </si>
  <si>
    <t>1.5.</t>
  </si>
  <si>
    <t>other interest incomes</t>
  </si>
  <si>
    <t>Commission income, including:</t>
  </si>
  <si>
    <t>2.1.1.</t>
  </si>
  <si>
    <t>2.1.2.</t>
  </si>
  <si>
    <t>2.3.</t>
  </si>
  <si>
    <t>2.4.</t>
  </si>
  <si>
    <t>2.5.</t>
  </si>
  <si>
    <t>2.6.</t>
  </si>
  <si>
    <t>2.7.</t>
  </si>
  <si>
    <t>others services</t>
  </si>
  <si>
    <t>2.8.</t>
  </si>
  <si>
    <t>2.9.</t>
  </si>
  <si>
    <t xml:space="preserve">Incomes on trading of financial assets </t>
  </si>
  <si>
    <t xml:space="preserve">Incomes on changes in value of financial assets at fair value which chanages in which are regognized through Profit or Loss </t>
  </si>
  <si>
    <t>incomes on foreign currency operations</t>
  </si>
  <si>
    <t>income on revaluation of foreign currency</t>
  </si>
  <si>
    <t>incomes on participation in equity of other business</t>
  </si>
  <si>
    <t>incomes on trading of assets</t>
  </si>
  <si>
    <t>incomes on operations with refined precious metals</t>
  </si>
  <si>
    <t>incomes on derivatives, including</t>
  </si>
  <si>
    <t>10.1.</t>
  </si>
  <si>
    <t>on futures operations</t>
  </si>
  <si>
    <t>10.2.</t>
  </si>
  <si>
    <t>on forward operations</t>
  </si>
  <si>
    <t>10.3.</t>
  </si>
  <si>
    <t>on option operations</t>
  </si>
  <si>
    <t>10.4.</t>
  </si>
  <si>
    <t>on swap operations</t>
  </si>
  <si>
    <t xml:space="preserve">Incomes on recovery of reserves for securities, deposits, receivables and contingent liabilities  </t>
  </si>
  <si>
    <t>Other incomes</t>
  </si>
  <si>
    <t>TOTAL INCOMES</t>
  </si>
  <si>
    <t>Interes expenses, including</t>
  </si>
  <si>
    <t>14.1.</t>
  </si>
  <si>
    <t>on loans received</t>
  </si>
  <si>
    <t>14.2.</t>
  </si>
  <si>
    <t>on securities issued</t>
  </si>
  <si>
    <t>14.3.</t>
  </si>
  <si>
    <t>on REPO operations</t>
  </si>
  <si>
    <t>14.4.</t>
  </si>
  <si>
    <t>other interest losses</t>
  </si>
  <si>
    <t>Commission fee expenditures, including</t>
  </si>
  <si>
    <t>15.1.</t>
  </si>
  <si>
    <t>to managing agents</t>
  </si>
  <si>
    <t>15.2.</t>
  </si>
  <si>
    <t>for custody services</t>
  </si>
  <si>
    <t>15.3.</t>
  </si>
  <si>
    <t>for stock exchange services</t>
  </si>
  <si>
    <t>15.4.</t>
  </si>
  <si>
    <t>for registrar services</t>
  </si>
  <si>
    <t>15.5.</t>
  </si>
  <si>
    <t>for brokerage services</t>
  </si>
  <si>
    <t>15.6.</t>
  </si>
  <si>
    <t>for other services</t>
  </si>
  <si>
    <t>Expenditures on non-income losses, including</t>
  </si>
  <si>
    <t>from transfer operations</t>
  </si>
  <si>
    <t>from clearing operations</t>
  </si>
  <si>
    <t>from cahsier operations</t>
  </si>
  <si>
    <t>from safe deposit operations</t>
  </si>
  <si>
    <t>from collection of money, coins and other valuables</t>
  </si>
  <si>
    <t>Expenditures on trading of financial assets</t>
  </si>
  <si>
    <t xml:space="preserve">Expenditures on changes in value of financial assets at fair value which chanages in which are regognized through Profit or Loss </t>
  </si>
  <si>
    <t>Expenditures on foreign currency operations</t>
  </si>
  <si>
    <t>Expenditures on revaluation of foreign currencies</t>
  </si>
  <si>
    <t>Expenditures on participation in equity of businesses</t>
  </si>
  <si>
    <t xml:space="preserve">Expenditures on selling or donating assets </t>
  </si>
  <si>
    <t>Expenditures on refined precious metals operations</t>
  </si>
  <si>
    <t>Expenditures on derivative operations, including</t>
  </si>
  <si>
    <t>24.1.</t>
  </si>
  <si>
    <t>24.2.</t>
  </si>
  <si>
    <t>24.3.</t>
  </si>
  <si>
    <t>24.4.</t>
  </si>
  <si>
    <t xml:space="preserve">Expenditures on  reserves for securities, deposits, receivables and contingent liabilities </t>
  </si>
  <si>
    <t>Operational expenditures, including</t>
  </si>
  <si>
    <t>26.1.</t>
  </si>
  <si>
    <t>Labor and travel expenditures</t>
  </si>
  <si>
    <t>26.2.</t>
  </si>
  <si>
    <t>transportation expenditures</t>
  </si>
  <si>
    <t>26.3.</t>
  </si>
  <si>
    <t>administrative expenditures</t>
  </si>
  <si>
    <t>26.4.</t>
  </si>
  <si>
    <t>amorization expenditures</t>
  </si>
  <si>
    <t>26.5.</t>
  </si>
  <si>
    <t>Expenditures on taxes and other mandatory payments to budget, excluding corporate income tax</t>
  </si>
  <si>
    <t>26.6.</t>
  </si>
  <si>
    <t>fines and penalties</t>
  </si>
  <si>
    <t>Other expenditures</t>
  </si>
  <si>
    <t>TOTAL EXPENDITURES</t>
  </si>
  <si>
    <t>Net profit (loss) before corporate income tax payments</t>
  </si>
  <si>
    <t>Corporate income tax</t>
  </si>
  <si>
    <t>Net profit (loss) after corporate income tax payments</t>
  </si>
  <si>
    <t>Profit (loss) of discontinued business</t>
  </si>
  <si>
    <t>TOTAL NET PROFIT (LOSS) FOR REPORTING PERIOD</t>
  </si>
  <si>
    <t>(in thousands of dollars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</si>
</sst>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i/>
      <sz val="11"/>
      <color theme="1" tint="0.34998626667073579"/>
      <name val="Aptos Narrow"/>
      <family val="2"/>
      <charset val="204"/>
      <scheme val="minor"/>
    </font>
    <font>
      <sz val="11"/>
      <color rgb="FFFFFFFF"/>
      <name val="Aptos Narrow"/>
      <family val="2"/>
      <charset val="204"/>
      <scheme val="minor"/>
    </font>
    <font>
      <i/>
      <sz val="11"/>
      <color theme="1"/>
      <name val="Aptos Narrow"/>
      <family val="2"/>
      <charset val="204"/>
      <scheme val="minor"/>
    </font>
    <font>
      <b/>
      <i/>
      <sz val="11"/>
      <color theme="1"/>
      <name val="Aptos Narrow"/>
      <family val="2"/>
      <charset val="204"/>
      <scheme val="minor"/>
    </font>
    <font>
      <b/>
      <sz val="11"/>
      <name val="Aptos Narrow"/>
      <family val="2"/>
      <charset val="204"/>
      <scheme val="minor"/>
    </font>
    <font>
      <sz val="11"/>
      <color theme="1" tint="0.34998626667073579"/>
      <name val="Aptos Narrow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CF0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0" fontId="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vertical="top" wrapText="1"/>
    </xf>
    <xf numFmtId="0" fontId="0" fillId="4" borderId="4" xfId="0" applyFill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43" fontId="2" fillId="0" borderId="4" xfId="1" applyFont="1" applyFill="1" applyBorder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right" vertical="top" wrapText="1"/>
    </xf>
    <xf numFmtId="43" fontId="1" fillId="0" borderId="4" xfId="1" applyFont="1" applyFill="1" applyBorder="1" applyAlignment="1" applyProtection="1">
      <alignment vertical="top"/>
      <protection locked="0"/>
    </xf>
    <xf numFmtId="0" fontId="5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43" fontId="2" fillId="4" borderId="4" xfId="1" applyFont="1" applyFill="1" applyBorder="1" applyAlignment="1" applyProtection="1">
      <alignment vertical="top"/>
    </xf>
    <xf numFmtId="0" fontId="7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vertical="top" wrapText="1"/>
    </xf>
    <xf numFmtId="43" fontId="7" fillId="4" borderId="4" xfId="1" applyFont="1" applyFill="1" applyBorder="1" applyAlignment="1" applyProtection="1">
      <alignment vertical="top"/>
    </xf>
    <xf numFmtId="0" fontId="2" fillId="4" borderId="4" xfId="0" applyFont="1" applyFill="1" applyBorder="1" applyAlignment="1">
      <alignment vertical="top"/>
    </xf>
    <xf numFmtId="0" fontId="2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vertical="top" wrapText="1"/>
    </xf>
    <xf numFmtId="43" fontId="2" fillId="4" borderId="5" xfId="1" applyFont="1" applyFill="1" applyBorder="1" applyAlignment="1" applyProtection="1">
      <alignment vertical="top"/>
    </xf>
    <xf numFmtId="0" fontId="0" fillId="0" borderId="0" xfId="0" applyAlignment="1">
      <alignment horizontal="center" vertical="top" wrapText="1"/>
    </xf>
    <xf numFmtId="0" fontId="8" fillId="2" borderId="1" xfId="0" applyFont="1" applyFill="1" applyBorder="1" applyAlignment="1" applyProtection="1">
      <alignment vertical="top"/>
      <protection locked="0"/>
    </xf>
    <xf numFmtId="14" fontId="8" fillId="2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4" fillId="3" borderId="3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0" fillId="0" borderId="4" xfId="0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14" fontId="6" fillId="0" borderId="4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43" fontId="2" fillId="4" borderId="4" xfId="1" applyFont="1" applyFill="1" applyBorder="1" applyAlignment="1">
      <alignment vertical="top"/>
    </xf>
    <xf numFmtId="43" fontId="2" fillId="4" borderId="5" xfId="1" applyFont="1" applyFill="1" applyBorder="1" applyAlignment="1">
      <alignment vertical="top"/>
    </xf>
    <xf numFmtId="49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4" fontId="0" fillId="2" borderId="2" xfId="0" applyNumberForma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protection locked="1" hidden="0"/>
    </dxf>
    <dxf>
      <border outline="0">
        <bottom style="thin">
          <color indexed="64"/>
        </bottom>
      </border>
    </dxf>
    <dxf>
      <protection locked="1" hidden="0"/>
    </dxf>
    <dxf>
      <border outline="0">
        <bottom style="thin">
          <color rgb="FFFFFFFF"/>
        </bottom>
      </border>
    </dxf>
    <dxf>
      <font>
        <color rgb="FFFFFFFF"/>
      </font>
      <fill>
        <patternFill patternType="solid">
          <fgColor indexed="64"/>
          <bgColor rgb="FFFFFFFF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protection locked="1" hidden="0"/>
    </dxf>
    <dxf>
      <alignment horizontal="center" vertical="top" textRotation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protection locked="1" hidden="0"/>
    </dxf>
    <dxf>
      <border outline="0">
        <bottom style="thin">
          <color rgb="FFFFFFFF"/>
        </bottom>
      </border>
    </dxf>
    <dxf>
      <font>
        <color rgb="FFFFFFFF"/>
      </font>
      <fill>
        <patternFill patternType="solid">
          <fgColor indexed="64"/>
          <bgColor rgb="FFFFFFFF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eedomholdingcorporation-my.sharepoint.com/personal/saule_praliyeva_ffin_kz/Documents/&#1056;&#1072;&#1073;&#1086;&#1095;&#1080;&#1081;%20&#1089;&#1090;&#1086;&#1083;/&#1050;&#1086;&#1085;&#1089;.&#1086;&#1090;&#1095;&#1077;&#1090;&#1085;&#1086;&#1089;&#1090;&#1100;/&#1043;&#1083;&#1086;&#1073;&#1072;&#1083;%20&#1086;&#1090;&#1095;&#1077;&#1090;&#1099;%20&#1085;&#1072;%20Kase/1%20&#1082;&#1074;%202025/3%20AIFC%20INV%20Forms%20(1).xlsm" TargetMode="External"/><Relationship Id="rId1" Type="http://schemas.openxmlformats.org/officeDocument/2006/relationships/externalLinkPath" Target="3%20AIFC%20INV%20Forms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laration Form"/>
      <sheetName val="Navigation"/>
      <sheetName val="Fin Statement"/>
      <sheetName val="Draft"/>
      <sheetName val="Off-Balance Sheet"/>
      <sheetName val="P&amp;L"/>
      <sheetName val="PRU INV 1 (individual company)"/>
      <sheetName val="PRU INV 2 Min Cap Req"/>
      <sheetName val="Credit risks RWAs"/>
      <sheetName val="Credit Risk MITIGATION"/>
      <sheetName val="Credit Risk offbalance exposure"/>
      <sheetName val="CreditRisk RWAs by risk weights"/>
      <sheetName val="Credir Risk Cap Req - Securitis"/>
      <sheetName val="Market Risk Cap Req"/>
      <sheetName val="Oper Risk Cap Req"/>
      <sheetName val="PRU INV 3 (individual company)"/>
      <sheetName val="Info on Controllers"/>
      <sheetName val="Lists"/>
      <sheetName val="FC200 - Advising on Inv."/>
      <sheetName val="FC210 - Managing Investments"/>
      <sheetName val="FC220 - Managing CIS"/>
      <sheetName val="FC230 - Fund Adm x Trustee"/>
      <sheetName val="FC240 - Custody Activities"/>
      <sheetName val="FC250 - Dealing in Investments"/>
      <sheetName val="FC251 - Principal T"/>
      <sheetName val="FC252 - Agent T"/>
      <sheetName val="FC253 - Arranging T"/>
      <sheetName val="FC254 - Arranging Credit F."/>
      <sheetName val="FC260 - Providing Money S."/>
      <sheetName val="FC270 - Staffing and Conduct"/>
    </sheetNames>
    <sheetDataSet>
      <sheetData sheetId="0">
        <row r="12">
          <cell r="D12" t="str">
            <v>Freedom Finance 
Global PLC</v>
          </cell>
        </row>
        <row r="21">
          <cell r="D21">
            <v>45747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3A2F1F-68FB-4331-8FEC-471CD8F84ACF}" name="f_INV_finStatement_Table1" displayName="f_INV_finStatement_Table1" ref="A13:D108" totalsRowShown="0" headerRowDxfId="15" dataDxfId="13" headerRowBorderDxfId="14" tableBorderDxfId="12">
  <tableColumns count="4">
    <tableColumn id="1" xr3:uid="{D8FE5548-6B32-4684-B450-F185CB007203}" name="Столбец1" dataDxfId="11"/>
    <tableColumn id="2" xr3:uid="{A2BEC104-A86D-4D1E-B02D-95DB4F9D9933}" name="Столбец2" dataDxfId="10"/>
    <tableColumn id="3" xr3:uid="{2D2633B2-9594-4854-8C41-3676A4FD1AEA}" name="Столбец3" dataDxfId="9"/>
    <tableColumn id="4" xr3:uid="{FE515A08-60DE-4B77-81B8-065CD87DA709}" name="Столбец4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BFCEA2-CF8C-4351-BE7B-05B8EB5C39C8}" name="f_INV_PandL_Table1" displayName="f_INV_PandL_Table1" ref="A13:D101" totalsRowShown="0" headerRowDxfId="7" dataDxfId="5" headerRowBorderDxfId="6" tableBorderDxfId="4">
  <tableColumns count="4">
    <tableColumn id="1" xr3:uid="{04ECE802-1915-4BFF-ABB6-DF369393CCCC}" name="Столбец1" dataDxfId="3"/>
    <tableColumn id="2" xr3:uid="{AFC1F7F1-FB46-485F-8DCA-D627C83E10AE}" name="Столбец2" dataDxfId="2"/>
    <tableColumn id="3" xr3:uid="{02DCF72C-036E-489D-8CBE-8B5E2EF590B6}" name="Столбец3" dataDxfId="1"/>
    <tableColumn id="4" xr3:uid="{D79A914F-61E5-4707-89B6-DBB9A8C52DCB}" name="Столбец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822B-5DF2-4912-99FD-171107941C45}">
  <dimension ref="A1:D114"/>
  <sheetViews>
    <sheetView tabSelected="1" workbookViewId="0">
      <selection activeCell="K32" sqref="K32"/>
    </sheetView>
  </sheetViews>
  <sheetFormatPr defaultColWidth="8.85546875" defaultRowHeight="15" x14ac:dyDescent="0.25"/>
  <cols>
    <col min="1" max="1" width="6.85546875" style="29" bestFit="1" customWidth="1"/>
    <col min="2" max="2" width="56.28515625" style="33" bestFit="1" customWidth="1"/>
    <col min="3" max="3" width="13.7109375" style="2" bestFit="1" customWidth="1"/>
    <col min="4" max="4" width="25.7109375" style="2" bestFit="1" customWidth="1"/>
    <col min="5" max="6" width="8.85546875" style="2"/>
    <col min="7" max="7" width="11.140625" style="2" customWidth="1"/>
    <col min="8" max="16384" width="8.85546875" style="2"/>
  </cols>
  <sheetData>
    <row r="1" spans="1:4" x14ac:dyDescent="0.25">
      <c r="A1" s="1"/>
      <c r="B1" s="2"/>
      <c r="D1" s="3" t="s">
        <v>0</v>
      </c>
    </row>
    <row r="2" spans="1:4" x14ac:dyDescent="0.25">
      <c r="A2" s="1"/>
      <c r="B2" s="2"/>
      <c r="D2" s="3" t="s">
        <v>1</v>
      </c>
    </row>
    <row r="3" spans="1:4" x14ac:dyDescent="0.25">
      <c r="A3" s="1"/>
      <c r="B3" s="2"/>
      <c r="D3" s="3"/>
    </row>
    <row r="4" spans="1:4" x14ac:dyDescent="0.25">
      <c r="A4" s="1"/>
      <c r="B4" s="2"/>
      <c r="D4" s="3"/>
    </row>
    <row r="5" spans="1:4" x14ac:dyDescent="0.25">
      <c r="A5" s="1"/>
      <c r="B5" s="2"/>
      <c r="D5" s="3"/>
    </row>
    <row r="6" spans="1:4" x14ac:dyDescent="0.25">
      <c r="A6" s="1"/>
      <c r="B6" s="2"/>
      <c r="C6" s="2">
        <f ca="1">_xlfn.SHEETS()</f>
        <v>2</v>
      </c>
      <c r="D6" s="3"/>
    </row>
    <row r="7" spans="1:4" x14ac:dyDescent="0.25">
      <c r="A7" s="1"/>
      <c r="B7" s="2"/>
    </row>
    <row r="8" spans="1:4" x14ac:dyDescent="0.25">
      <c r="A8" s="1"/>
      <c r="B8" s="4" t="s">
        <v>2</v>
      </c>
      <c r="C8" s="44" t="str">
        <f>'[1]Declaration Form'!D12</f>
        <v>Freedom Finance 
Global PLC</v>
      </c>
      <c r="D8" s="45"/>
    </row>
    <row r="9" spans="1:4" x14ac:dyDescent="0.25">
      <c r="A9" s="1"/>
      <c r="B9" s="4" t="s">
        <v>3</v>
      </c>
      <c r="C9" s="46">
        <f>'[1]Declaration Form'!D21</f>
        <v>45747</v>
      </c>
      <c r="D9" s="46"/>
    </row>
    <row r="10" spans="1:4" x14ac:dyDescent="0.25">
      <c r="A10" s="1"/>
      <c r="B10" s="2"/>
      <c r="C10" s="5" t="s">
        <v>4</v>
      </c>
    </row>
    <row r="11" spans="1:4" x14ac:dyDescent="0.25">
      <c r="A11" s="1"/>
      <c r="B11" s="4" t="s">
        <v>5</v>
      </c>
    </row>
    <row r="12" spans="1:4" x14ac:dyDescent="0.25">
      <c r="A12" s="1"/>
      <c r="B12" s="4" t="s">
        <v>271</v>
      </c>
    </row>
    <row r="13" spans="1:4" x14ac:dyDescent="0.25">
      <c r="A13" s="6" t="s">
        <v>6</v>
      </c>
      <c r="B13" s="7" t="s">
        <v>7</v>
      </c>
      <c r="C13" s="7" t="s">
        <v>8</v>
      </c>
      <c r="D13" s="7" t="s">
        <v>9</v>
      </c>
    </row>
    <row r="14" spans="1:4" ht="30" x14ac:dyDescent="0.25">
      <c r="A14" s="8" t="s">
        <v>10</v>
      </c>
      <c r="B14" s="8" t="s">
        <v>11</v>
      </c>
      <c r="C14" s="8" t="s">
        <v>12</v>
      </c>
      <c r="D14" s="8" t="s">
        <v>13</v>
      </c>
    </row>
    <row r="15" spans="1:4" x14ac:dyDescent="0.25">
      <c r="A15" s="8">
        <v>1</v>
      </c>
      <c r="B15" s="8">
        <v>2</v>
      </c>
      <c r="C15" s="9">
        <v>3</v>
      </c>
      <c r="D15" s="9">
        <v>4</v>
      </c>
    </row>
    <row r="16" spans="1:4" x14ac:dyDescent="0.25">
      <c r="A16" s="8">
        <v>1</v>
      </c>
      <c r="B16" s="10" t="s">
        <v>14</v>
      </c>
      <c r="C16" s="11"/>
      <c r="D16" s="11"/>
    </row>
    <row r="17" spans="1:4" x14ac:dyDescent="0.25">
      <c r="A17" s="12">
        <v>2</v>
      </c>
      <c r="B17" s="13" t="s">
        <v>15</v>
      </c>
      <c r="C17" s="14">
        <v>43698</v>
      </c>
      <c r="D17" s="14">
        <v>151169</v>
      </c>
    </row>
    <row r="18" spans="1:4" x14ac:dyDescent="0.25">
      <c r="A18" s="15" t="s">
        <v>16</v>
      </c>
      <c r="B18" s="16" t="s">
        <v>17</v>
      </c>
      <c r="C18" s="17"/>
      <c r="D18" s="17"/>
    </row>
    <row r="19" spans="1:4" x14ac:dyDescent="0.25">
      <c r="A19" s="15" t="s">
        <v>18</v>
      </c>
      <c r="B19" s="16" t="s">
        <v>19</v>
      </c>
      <c r="C19" s="17">
        <v>43698</v>
      </c>
      <c r="D19" s="17">
        <v>151169</v>
      </c>
    </row>
    <row r="20" spans="1:4" x14ac:dyDescent="0.25">
      <c r="A20" s="12">
        <v>3</v>
      </c>
      <c r="B20" s="13" t="s">
        <v>20</v>
      </c>
      <c r="C20" s="14"/>
      <c r="D20" s="14"/>
    </row>
    <row r="21" spans="1:4" x14ac:dyDescent="0.25">
      <c r="A21" s="12">
        <v>4</v>
      </c>
      <c r="B21" s="13" t="s">
        <v>21</v>
      </c>
      <c r="C21" s="14">
        <v>770</v>
      </c>
      <c r="D21" s="14">
        <v>835</v>
      </c>
    </row>
    <row r="22" spans="1:4" x14ac:dyDescent="0.25">
      <c r="A22" s="15" t="s">
        <v>22</v>
      </c>
      <c r="B22" s="16" t="s">
        <v>23</v>
      </c>
      <c r="C22" s="17">
        <v>0</v>
      </c>
      <c r="D22" s="17">
        <v>1</v>
      </c>
    </row>
    <row r="23" spans="1:4" x14ac:dyDescent="0.25">
      <c r="A23" s="12">
        <v>5</v>
      </c>
      <c r="B23" s="13" t="s">
        <v>24</v>
      </c>
      <c r="C23" s="14">
        <v>9564</v>
      </c>
      <c r="D23" s="14">
        <v>5793</v>
      </c>
    </row>
    <row r="24" spans="1:4" x14ac:dyDescent="0.25">
      <c r="A24" s="15" t="s">
        <v>25</v>
      </c>
      <c r="B24" s="16" t="s">
        <v>23</v>
      </c>
      <c r="C24" s="17">
        <v>3</v>
      </c>
      <c r="D24" s="17">
        <v>2</v>
      </c>
    </row>
    <row r="25" spans="1:4" ht="30" x14ac:dyDescent="0.25">
      <c r="A25" s="12">
        <v>6</v>
      </c>
      <c r="B25" s="13" t="s">
        <v>26</v>
      </c>
      <c r="C25" s="14">
        <v>109078</v>
      </c>
      <c r="D25" s="14">
        <v>53881</v>
      </c>
    </row>
    <row r="26" spans="1:4" x14ac:dyDescent="0.25">
      <c r="A26" s="15" t="s">
        <v>27</v>
      </c>
      <c r="B26" s="16" t="s">
        <v>23</v>
      </c>
      <c r="C26" s="17">
        <v>3390</v>
      </c>
      <c r="D26" s="17">
        <v>3131</v>
      </c>
    </row>
    <row r="27" spans="1:4" ht="30" x14ac:dyDescent="0.25">
      <c r="A27" s="12">
        <v>7</v>
      </c>
      <c r="B27" s="13" t="s">
        <v>28</v>
      </c>
      <c r="C27" s="14"/>
      <c r="D27" s="14"/>
    </row>
    <row r="28" spans="1:4" x14ac:dyDescent="0.25">
      <c r="A28" s="15" t="s">
        <v>29</v>
      </c>
      <c r="B28" s="16" t="s">
        <v>23</v>
      </c>
      <c r="C28" s="17"/>
      <c r="D28" s="17"/>
    </row>
    <row r="29" spans="1:4" ht="30" x14ac:dyDescent="0.25">
      <c r="A29" s="12">
        <v>8</v>
      </c>
      <c r="B29" s="13" t="s">
        <v>30</v>
      </c>
      <c r="C29" s="14"/>
      <c r="D29" s="14"/>
    </row>
    <row r="30" spans="1:4" x14ac:dyDescent="0.25">
      <c r="A30" s="15" t="s">
        <v>31</v>
      </c>
      <c r="B30" s="16" t="s">
        <v>23</v>
      </c>
      <c r="C30" s="17"/>
      <c r="D30" s="17"/>
    </row>
    <row r="31" spans="1:4" x14ac:dyDescent="0.25">
      <c r="A31" s="12">
        <v>9</v>
      </c>
      <c r="B31" s="13" t="s">
        <v>32</v>
      </c>
      <c r="C31" s="14"/>
      <c r="D31" s="14"/>
    </row>
    <row r="32" spans="1:4" ht="30" x14ac:dyDescent="0.25">
      <c r="A32" s="12">
        <v>10</v>
      </c>
      <c r="B32" s="13" t="s">
        <v>33</v>
      </c>
      <c r="C32" s="14"/>
      <c r="D32" s="14"/>
    </row>
    <row r="33" spans="1:4" x14ac:dyDescent="0.25">
      <c r="A33" s="12">
        <v>11</v>
      </c>
      <c r="B33" s="13" t="s">
        <v>34</v>
      </c>
      <c r="C33" s="14">
        <v>127</v>
      </c>
      <c r="D33" s="14">
        <v>28</v>
      </c>
    </row>
    <row r="34" spans="1:4" x14ac:dyDescent="0.25">
      <c r="A34" s="12">
        <v>12</v>
      </c>
      <c r="B34" s="13" t="s">
        <v>35</v>
      </c>
      <c r="C34" s="14"/>
      <c r="D34" s="14"/>
    </row>
    <row r="35" spans="1:4" ht="30" x14ac:dyDescent="0.25">
      <c r="A35" s="12">
        <v>13</v>
      </c>
      <c r="B35" s="13" t="s">
        <v>36</v>
      </c>
      <c r="C35" s="14">
        <v>3096</v>
      </c>
      <c r="D35" s="14">
        <v>2133</v>
      </c>
    </row>
    <row r="36" spans="1:4" ht="30" x14ac:dyDescent="0.25">
      <c r="A36" s="12">
        <v>14</v>
      </c>
      <c r="B36" s="13" t="s">
        <v>37</v>
      </c>
      <c r="C36" s="14">
        <v>32</v>
      </c>
      <c r="D36" s="14">
        <v>17</v>
      </c>
    </row>
    <row r="37" spans="1:4" x14ac:dyDescent="0.25">
      <c r="A37" s="12">
        <v>15</v>
      </c>
      <c r="B37" s="13" t="s">
        <v>38</v>
      </c>
      <c r="C37" s="14">
        <v>168</v>
      </c>
      <c r="D37" s="14">
        <v>172</v>
      </c>
    </row>
    <row r="38" spans="1:4" x14ac:dyDescent="0.25">
      <c r="A38" s="12">
        <v>16</v>
      </c>
      <c r="B38" s="13" t="s">
        <v>39</v>
      </c>
      <c r="C38" s="14">
        <v>503</v>
      </c>
      <c r="D38" s="14">
        <v>1187</v>
      </c>
    </row>
    <row r="39" spans="1:4" x14ac:dyDescent="0.25">
      <c r="A39" s="15" t="s">
        <v>40</v>
      </c>
      <c r="B39" s="18" t="s">
        <v>41</v>
      </c>
      <c r="C39" s="17">
        <v>0</v>
      </c>
      <c r="D39" s="17"/>
    </row>
    <row r="40" spans="1:4" x14ac:dyDescent="0.25">
      <c r="A40" s="15" t="s">
        <v>42</v>
      </c>
      <c r="B40" s="18" t="s">
        <v>43</v>
      </c>
      <c r="C40" s="17"/>
      <c r="D40" s="17"/>
    </row>
    <row r="41" spans="1:4" x14ac:dyDescent="0.25">
      <c r="A41" s="15" t="s">
        <v>44</v>
      </c>
      <c r="B41" s="18" t="s">
        <v>45</v>
      </c>
      <c r="C41" s="17">
        <v>0</v>
      </c>
      <c r="D41" s="17"/>
    </row>
    <row r="42" spans="1:4" x14ac:dyDescent="0.25">
      <c r="A42" s="15" t="s">
        <v>46</v>
      </c>
      <c r="B42" s="18" t="s">
        <v>47</v>
      </c>
      <c r="C42" s="17"/>
      <c r="D42" s="17"/>
    </row>
    <row r="43" spans="1:4" x14ac:dyDescent="0.25">
      <c r="A43" s="15" t="s">
        <v>48</v>
      </c>
      <c r="B43" s="18" t="s">
        <v>49</v>
      </c>
      <c r="C43" s="17"/>
      <c r="D43" s="17">
        <v>1187</v>
      </c>
    </row>
    <row r="44" spans="1:4" x14ac:dyDescent="0.25">
      <c r="A44" s="15" t="s">
        <v>50</v>
      </c>
      <c r="B44" s="18" t="s">
        <v>51</v>
      </c>
      <c r="C44" s="17"/>
      <c r="D44" s="17"/>
    </row>
    <row r="45" spans="1:4" x14ac:dyDescent="0.25">
      <c r="A45" s="15" t="s">
        <v>52</v>
      </c>
      <c r="B45" s="18" t="s">
        <v>53</v>
      </c>
      <c r="C45" s="17"/>
      <c r="D45" s="17"/>
    </row>
    <row r="46" spans="1:4" x14ac:dyDescent="0.25">
      <c r="A46" s="15" t="s">
        <v>54</v>
      </c>
      <c r="B46" s="18" t="s">
        <v>55</v>
      </c>
      <c r="C46" s="17"/>
      <c r="D46" s="17"/>
    </row>
    <row r="47" spans="1:4" x14ac:dyDescent="0.25">
      <c r="A47" s="15" t="s">
        <v>56</v>
      </c>
      <c r="B47" s="18" t="s">
        <v>57</v>
      </c>
      <c r="C47" s="17"/>
      <c r="D47" s="17"/>
    </row>
    <row r="48" spans="1:4" x14ac:dyDescent="0.25">
      <c r="A48" s="15" t="s">
        <v>58</v>
      </c>
      <c r="B48" s="18" t="s">
        <v>59</v>
      </c>
      <c r="C48" s="17"/>
      <c r="D48" s="17"/>
    </row>
    <row r="49" spans="1:4" x14ac:dyDescent="0.25">
      <c r="A49" s="15" t="s">
        <v>60</v>
      </c>
      <c r="B49" s="18" t="s">
        <v>61</v>
      </c>
      <c r="C49" s="17"/>
      <c r="D49" s="17"/>
    </row>
    <row r="50" spans="1:4" x14ac:dyDescent="0.25">
      <c r="A50" s="19" t="s">
        <v>62</v>
      </c>
      <c r="B50" s="20" t="s">
        <v>63</v>
      </c>
      <c r="C50" s="14"/>
      <c r="D50" s="14"/>
    </row>
    <row r="51" spans="1:4" x14ac:dyDescent="0.25">
      <c r="A51" s="15" t="s">
        <v>64</v>
      </c>
      <c r="B51" s="18" t="s">
        <v>65</v>
      </c>
      <c r="C51" s="17"/>
      <c r="D51" s="17"/>
    </row>
    <row r="52" spans="1:4" x14ac:dyDescent="0.25">
      <c r="A52" s="15" t="s">
        <v>66</v>
      </c>
      <c r="B52" s="18" t="s">
        <v>67</v>
      </c>
      <c r="C52" s="17"/>
      <c r="D52" s="17"/>
    </row>
    <row r="53" spans="1:4" x14ac:dyDescent="0.25">
      <c r="A53" s="15" t="s">
        <v>68</v>
      </c>
      <c r="B53" s="18" t="s">
        <v>69</v>
      </c>
      <c r="C53" s="17"/>
      <c r="D53" s="17"/>
    </row>
    <row r="54" spans="1:4" x14ac:dyDescent="0.25">
      <c r="A54" s="15" t="s">
        <v>70</v>
      </c>
      <c r="B54" s="18" t="s">
        <v>71</v>
      </c>
      <c r="C54" s="17"/>
      <c r="D54" s="17"/>
    </row>
    <row r="55" spans="1:4" x14ac:dyDescent="0.25">
      <c r="A55" s="12">
        <v>18</v>
      </c>
      <c r="B55" s="13" t="s">
        <v>72</v>
      </c>
      <c r="C55" s="14">
        <v>6</v>
      </c>
      <c r="D55" s="14">
        <v>7</v>
      </c>
    </row>
    <row r="56" spans="1:4" x14ac:dyDescent="0.25">
      <c r="A56" s="12">
        <v>19</v>
      </c>
      <c r="B56" s="13" t="s">
        <v>73</v>
      </c>
      <c r="C56" s="14"/>
      <c r="D56" s="14"/>
    </row>
    <row r="57" spans="1:4" x14ac:dyDescent="0.25">
      <c r="A57" s="12">
        <v>20</v>
      </c>
      <c r="B57" s="13" t="s">
        <v>74</v>
      </c>
      <c r="C57" s="14">
        <v>53276</v>
      </c>
      <c r="D57" s="14">
        <v>2270</v>
      </c>
    </row>
    <row r="58" spans="1:4" x14ac:dyDescent="0.25">
      <c r="A58" s="12">
        <v>21</v>
      </c>
      <c r="B58" s="13" t="s">
        <v>75</v>
      </c>
      <c r="C58" s="14">
        <v>6041</v>
      </c>
      <c r="D58" s="14">
        <v>6877</v>
      </c>
    </row>
    <row r="59" spans="1:4" x14ac:dyDescent="0.25">
      <c r="A59" s="8">
        <v>22</v>
      </c>
      <c r="B59" s="10" t="s">
        <v>76</v>
      </c>
      <c r="C59" s="21">
        <f>C17+C20+C21+C23+C25+C27+C29+C31+C32+C33+C34+C35+C36+C37+C38+C50+C55+C56+C57+C58</f>
        <v>226359</v>
      </c>
      <c r="D59" s="21">
        <f>D17+D20+D21+D23+D25+D27+D29+D31+D32+D33+D34+D35+D36+D37+D38+D50+D55+D56+D57+D58</f>
        <v>224369</v>
      </c>
    </row>
    <row r="60" spans="1:4" x14ac:dyDescent="0.25">
      <c r="A60" s="8">
        <v>23</v>
      </c>
      <c r="B60" s="10" t="s">
        <v>77</v>
      </c>
      <c r="C60" s="21"/>
      <c r="D60" s="21"/>
    </row>
    <row r="61" spans="1:4" x14ac:dyDescent="0.25">
      <c r="A61" s="12">
        <v>24</v>
      </c>
      <c r="B61" s="13" t="s">
        <v>78</v>
      </c>
      <c r="C61" s="14">
        <v>40590</v>
      </c>
      <c r="D61" s="14">
        <v>48381</v>
      </c>
    </row>
    <row r="62" spans="1:4" x14ac:dyDescent="0.25">
      <c r="A62" s="12">
        <v>25</v>
      </c>
      <c r="B62" s="13" t="s">
        <v>79</v>
      </c>
      <c r="C62" s="14"/>
      <c r="D62" s="14"/>
    </row>
    <row r="63" spans="1:4" x14ac:dyDescent="0.25">
      <c r="A63" s="12">
        <v>26</v>
      </c>
      <c r="B63" s="13" t="s">
        <v>80</v>
      </c>
      <c r="C63" s="14"/>
      <c r="D63" s="14"/>
    </row>
    <row r="64" spans="1:4" x14ac:dyDescent="0.25">
      <c r="A64" s="12">
        <v>27</v>
      </c>
      <c r="B64" s="13" t="s">
        <v>81</v>
      </c>
      <c r="C64" s="14"/>
      <c r="D64" s="14">
        <v>0</v>
      </c>
    </row>
    <row r="65" spans="1:4" x14ac:dyDescent="0.25">
      <c r="A65" s="12">
        <v>28</v>
      </c>
      <c r="B65" s="13" t="s">
        <v>82</v>
      </c>
      <c r="C65" s="14">
        <v>4063</v>
      </c>
      <c r="D65" s="14">
        <v>3003</v>
      </c>
    </row>
    <row r="66" spans="1:4" x14ac:dyDescent="0.25">
      <c r="A66" s="12">
        <v>29</v>
      </c>
      <c r="B66" s="13" t="s">
        <v>83</v>
      </c>
      <c r="C66" s="14">
        <v>43600</v>
      </c>
      <c r="D66" s="14">
        <v>28000</v>
      </c>
    </row>
    <row r="67" spans="1:4" x14ac:dyDescent="0.25">
      <c r="A67" s="12">
        <v>30</v>
      </c>
      <c r="B67" s="13" t="s">
        <v>84</v>
      </c>
      <c r="C67" s="14">
        <v>1274</v>
      </c>
      <c r="D67" s="14">
        <v>1006</v>
      </c>
    </row>
    <row r="68" spans="1:4" x14ac:dyDescent="0.25">
      <c r="A68" s="12">
        <v>31</v>
      </c>
      <c r="B68" s="13" t="s">
        <v>85</v>
      </c>
      <c r="C68" s="14">
        <v>360</v>
      </c>
      <c r="D68" s="14">
        <v>74</v>
      </c>
    </row>
    <row r="69" spans="1:4" x14ac:dyDescent="0.25">
      <c r="A69" s="15" t="s">
        <v>86</v>
      </c>
      <c r="B69" s="18" t="s">
        <v>87</v>
      </c>
      <c r="C69" s="17"/>
      <c r="D69" s="17"/>
    </row>
    <row r="70" spans="1:4" x14ac:dyDescent="0.25">
      <c r="A70" s="15" t="s">
        <v>88</v>
      </c>
      <c r="B70" s="18" t="s">
        <v>89</v>
      </c>
      <c r="C70" s="17"/>
      <c r="D70" s="17"/>
    </row>
    <row r="71" spans="1:4" x14ac:dyDescent="0.25">
      <c r="A71" s="15" t="s">
        <v>90</v>
      </c>
      <c r="B71" s="18" t="s">
        <v>91</v>
      </c>
      <c r="C71" s="17"/>
      <c r="D71" s="17"/>
    </row>
    <row r="72" spans="1:4" x14ac:dyDescent="0.25">
      <c r="A72" s="15" t="s">
        <v>92</v>
      </c>
      <c r="B72" s="18" t="s">
        <v>93</v>
      </c>
      <c r="C72" s="17"/>
      <c r="D72" s="17"/>
    </row>
    <row r="73" spans="1:4" x14ac:dyDescent="0.25">
      <c r="A73" s="15" t="s">
        <v>94</v>
      </c>
      <c r="B73" s="18" t="s">
        <v>95</v>
      </c>
      <c r="C73" s="17"/>
      <c r="D73" s="17"/>
    </row>
    <row r="74" spans="1:4" x14ac:dyDescent="0.25">
      <c r="A74" s="15" t="s">
        <v>96</v>
      </c>
      <c r="B74" s="18" t="s">
        <v>97</v>
      </c>
      <c r="C74" s="17"/>
      <c r="D74" s="17"/>
    </row>
    <row r="75" spans="1:4" x14ac:dyDescent="0.25">
      <c r="A75" s="15" t="s">
        <v>98</v>
      </c>
      <c r="B75" s="18" t="s">
        <v>99</v>
      </c>
      <c r="C75" s="17">
        <v>228</v>
      </c>
      <c r="D75" s="17">
        <v>52</v>
      </c>
    </row>
    <row r="76" spans="1:4" x14ac:dyDescent="0.25">
      <c r="A76" s="15" t="s">
        <v>100</v>
      </c>
      <c r="B76" s="18" t="s">
        <v>101</v>
      </c>
      <c r="C76" s="17"/>
      <c r="D76" s="17"/>
    </row>
    <row r="77" spans="1:4" x14ac:dyDescent="0.25">
      <c r="A77" s="15" t="s">
        <v>102</v>
      </c>
      <c r="B77" s="18" t="s">
        <v>103</v>
      </c>
      <c r="C77" s="17">
        <v>82</v>
      </c>
      <c r="D77" s="17">
        <v>16</v>
      </c>
    </row>
    <row r="78" spans="1:4" x14ac:dyDescent="0.25">
      <c r="A78" s="15" t="s">
        <v>104</v>
      </c>
      <c r="B78" s="18" t="s">
        <v>105</v>
      </c>
      <c r="C78" s="17">
        <v>50</v>
      </c>
      <c r="D78" s="17">
        <v>5</v>
      </c>
    </row>
    <row r="79" spans="1:4" x14ac:dyDescent="0.25">
      <c r="A79" s="15" t="s">
        <v>106</v>
      </c>
      <c r="B79" s="18" t="s">
        <v>107</v>
      </c>
      <c r="C79" s="17"/>
      <c r="D79" s="17"/>
    </row>
    <row r="80" spans="1:4" ht="30" x14ac:dyDescent="0.25">
      <c r="A80" s="15" t="s">
        <v>108</v>
      </c>
      <c r="B80" s="18" t="s">
        <v>109</v>
      </c>
      <c r="C80" s="17"/>
      <c r="D80" s="17"/>
    </row>
    <row r="81" spans="1:4" x14ac:dyDescent="0.25">
      <c r="A81" s="12">
        <v>32</v>
      </c>
      <c r="B81" s="13" t="s">
        <v>63</v>
      </c>
      <c r="C81" s="14">
        <v>0</v>
      </c>
      <c r="D81" s="14"/>
    </row>
    <row r="82" spans="1:4" x14ac:dyDescent="0.25">
      <c r="A82" s="15" t="s">
        <v>110</v>
      </c>
      <c r="B82" s="18" t="s">
        <v>111</v>
      </c>
      <c r="C82" s="17"/>
      <c r="D82" s="17"/>
    </row>
    <row r="83" spans="1:4" x14ac:dyDescent="0.25">
      <c r="A83" s="15" t="s">
        <v>112</v>
      </c>
      <c r="B83" s="18" t="s">
        <v>113</v>
      </c>
      <c r="C83" s="17"/>
      <c r="D83" s="17"/>
    </row>
    <row r="84" spans="1:4" x14ac:dyDescent="0.25">
      <c r="A84" s="15" t="s">
        <v>114</v>
      </c>
      <c r="B84" s="18" t="s">
        <v>115</v>
      </c>
      <c r="C84" s="17"/>
      <c r="D84" s="17"/>
    </row>
    <row r="85" spans="1:4" x14ac:dyDescent="0.25">
      <c r="A85" s="15" t="s">
        <v>116</v>
      </c>
      <c r="B85" s="18" t="s">
        <v>117</v>
      </c>
      <c r="C85" s="17"/>
      <c r="D85" s="17"/>
    </row>
    <row r="86" spans="1:4" x14ac:dyDescent="0.25">
      <c r="A86" s="12">
        <v>33</v>
      </c>
      <c r="B86" s="13" t="s">
        <v>118</v>
      </c>
      <c r="C86" s="14">
        <v>770</v>
      </c>
      <c r="D86" s="14">
        <v>775</v>
      </c>
    </row>
    <row r="87" spans="1:4" x14ac:dyDescent="0.25">
      <c r="A87" s="12">
        <v>34</v>
      </c>
      <c r="B87" s="13" t="s">
        <v>119</v>
      </c>
      <c r="C87" s="14"/>
      <c r="D87" s="14"/>
    </row>
    <row r="88" spans="1:4" x14ac:dyDescent="0.25">
      <c r="A88" s="12">
        <v>35</v>
      </c>
      <c r="B88" s="13" t="s">
        <v>120</v>
      </c>
      <c r="C88" s="14">
        <v>0</v>
      </c>
      <c r="D88" s="14">
        <v>5</v>
      </c>
    </row>
    <row r="89" spans="1:4" x14ac:dyDescent="0.25">
      <c r="A89" s="12">
        <v>36</v>
      </c>
      <c r="B89" s="13" t="s">
        <v>121</v>
      </c>
      <c r="C89" s="14">
        <v>58</v>
      </c>
      <c r="D89" s="14">
        <v>82</v>
      </c>
    </row>
    <row r="90" spans="1:4" x14ac:dyDescent="0.25">
      <c r="A90" s="12">
        <v>37</v>
      </c>
      <c r="B90" s="13" t="s">
        <v>122</v>
      </c>
      <c r="C90" s="14">
        <v>0</v>
      </c>
      <c r="D90" s="14"/>
    </row>
    <row r="91" spans="1:4" x14ac:dyDescent="0.25">
      <c r="A91" s="12">
        <v>38</v>
      </c>
      <c r="B91" s="13" t="s">
        <v>123</v>
      </c>
      <c r="C91" s="14">
        <v>6654</v>
      </c>
      <c r="D91" s="14">
        <v>7385</v>
      </c>
    </row>
    <row r="92" spans="1:4" x14ac:dyDescent="0.25">
      <c r="A92" s="22">
        <v>39</v>
      </c>
      <c r="B92" s="23" t="s">
        <v>124</v>
      </c>
      <c r="C92" s="24">
        <f>C61+C62+C63+C64+C65+C66+C67+C68+C81+C86+C87+C88+C89+C91</f>
        <v>97369</v>
      </c>
      <c r="D92" s="24">
        <f>D61+D62+D63+D64+D65+D66+D67+D68+D81+D86+D87+D88+D89+D91</f>
        <v>88711</v>
      </c>
    </row>
    <row r="93" spans="1:4" x14ac:dyDescent="0.25">
      <c r="A93" s="8">
        <v>40</v>
      </c>
      <c r="B93" s="10" t="s">
        <v>125</v>
      </c>
      <c r="C93" s="25"/>
      <c r="D93" s="25"/>
    </row>
    <row r="94" spans="1:4" x14ac:dyDescent="0.25">
      <c r="A94" s="12">
        <v>41</v>
      </c>
      <c r="B94" s="13" t="s">
        <v>126</v>
      </c>
      <c r="C94" s="14">
        <v>18578</v>
      </c>
      <c r="D94" s="14">
        <v>18578</v>
      </c>
    </row>
    <row r="95" spans="1:4" x14ac:dyDescent="0.25">
      <c r="A95" s="15" t="s">
        <v>127</v>
      </c>
      <c r="B95" s="18" t="s">
        <v>128</v>
      </c>
      <c r="C95" s="17">
        <v>18578</v>
      </c>
      <c r="D95" s="17">
        <v>18578</v>
      </c>
    </row>
    <row r="96" spans="1:4" x14ac:dyDescent="0.25">
      <c r="A96" s="15" t="s">
        <v>129</v>
      </c>
      <c r="B96" s="18" t="s">
        <v>130</v>
      </c>
      <c r="C96" s="17">
        <v>0</v>
      </c>
      <c r="D96" s="17">
        <v>0</v>
      </c>
    </row>
    <row r="97" spans="1:4" x14ac:dyDescent="0.25">
      <c r="A97" s="12">
        <v>42</v>
      </c>
      <c r="B97" s="13" t="s">
        <v>131</v>
      </c>
      <c r="C97" s="14">
        <v>0</v>
      </c>
      <c r="D97" s="14">
        <v>0</v>
      </c>
    </row>
    <row r="98" spans="1:4" x14ac:dyDescent="0.25">
      <c r="A98" s="12">
        <v>43</v>
      </c>
      <c r="B98" s="13" t="s">
        <v>132</v>
      </c>
      <c r="C98" s="14">
        <v>0</v>
      </c>
      <c r="D98" s="14">
        <v>0</v>
      </c>
    </row>
    <row r="99" spans="1:4" x14ac:dyDescent="0.25">
      <c r="A99" s="12">
        <v>44</v>
      </c>
      <c r="B99" s="13" t="s">
        <v>133</v>
      </c>
      <c r="C99" s="14">
        <v>0</v>
      </c>
      <c r="D99" s="14">
        <v>0</v>
      </c>
    </row>
    <row r="100" spans="1:4" ht="30" x14ac:dyDescent="0.25">
      <c r="A100" s="15" t="s">
        <v>134</v>
      </c>
      <c r="B100" s="18" t="s">
        <v>135</v>
      </c>
      <c r="C100" s="17">
        <v>0</v>
      </c>
      <c r="D100" s="17">
        <v>0</v>
      </c>
    </row>
    <row r="101" spans="1:4" x14ac:dyDescent="0.25">
      <c r="A101" s="15" t="s">
        <v>136</v>
      </c>
      <c r="B101" s="18" t="s">
        <v>137</v>
      </c>
      <c r="C101" s="17">
        <v>0</v>
      </c>
      <c r="D101" s="17">
        <v>0</v>
      </c>
    </row>
    <row r="102" spans="1:4" ht="30" x14ac:dyDescent="0.25">
      <c r="A102" s="15" t="s">
        <v>138</v>
      </c>
      <c r="B102" s="18" t="s">
        <v>139</v>
      </c>
      <c r="C102" s="17">
        <v>0</v>
      </c>
      <c r="D102" s="17">
        <v>0</v>
      </c>
    </row>
    <row r="103" spans="1:4" x14ac:dyDescent="0.25">
      <c r="A103" s="12">
        <v>45</v>
      </c>
      <c r="B103" s="13" t="s">
        <v>140</v>
      </c>
      <c r="C103" s="14">
        <v>0</v>
      </c>
      <c r="D103" s="14">
        <v>0</v>
      </c>
    </row>
    <row r="104" spans="1:4" x14ac:dyDescent="0.25">
      <c r="A104" s="12">
        <v>46</v>
      </c>
      <c r="B104" s="13" t="s">
        <v>141</v>
      </c>
      <c r="C104" s="14">
        <v>110412</v>
      </c>
      <c r="D104" s="14">
        <f>117767-687</f>
        <v>117080</v>
      </c>
    </row>
    <row r="105" spans="1:4" x14ac:dyDescent="0.25">
      <c r="A105" s="15" t="s">
        <v>142</v>
      </c>
      <c r="B105" s="18" t="s">
        <v>143</v>
      </c>
      <c r="C105" s="17">
        <v>50767</v>
      </c>
      <c r="D105" s="17"/>
    </row>
    <row r="106" spans="1:4" x14ac:dyDescent="0.25">
      <c r="A106" s="15" t="s">
        <v>144</v>
      </c>
      <c r="B106" s="18" t="s">
        <v>145</v>
      </c>
      <c r="C106" s="17">
        <v>74995</v>
      </c>
      <c r="D106" s="17">
        <v>117767</v>
      </c>
    </row>
    <row r="107" spans="1:4" x14ac:dyDescent="0.25">
      <c r="A107" s="8">
        <v>47</v>
      </c>
      <c r="B107" s="10" t="s">
        <v>146</v>
      </c>
      <c r="C107" s="21">
        <f>C94+C97+C98+C99+C103+C104</f>
        <v>128990</v>
      </c>
      <c r="D107" s="21">
        <f>D94+D97+D98+D99+D103+D104</f>
        <v>135658</v>
      </c>
    </row>
    <row r="108" spans="1:4" x14ac:dyDescent="0.25">
      <c r="A108" s="26">
        <v>48</v>
      </c>
      <c r="B108" s="27" t="s">
        <v>147</v>
      </c>
      <c r="C108" s="28">
        <f>C107+C92</f>
        <v>226359</v>
      </c>
      <c r="D108" s="28">
        <f>D107+D92</f>
        <v>224369</v>
      </c>
    </row>
    <row r="110" spans="1:4" x14ac:dyDescent="0.25">
      <c r="B110" s="30" t="s">
        <v>148</v>
      </c>
      <c r="C110" s="30"/>
      <c r="D110" s="31">
        <v>45777</v>
      </c>
    </row>
    <row r="111" spans="1:4" x14ac:dyDescent="0.25">
      <c r="B111" s="32" t="s">
        <v>149</v>
      </c>
      <c r="C111" s="32" t="s">
        <v>150</v>
      </c>
      <c r="D111" s="32" t="s">
        <v>151</v>
      </c>
    </row>
    <row r="112" spans="1:4" x14ac:dyDescent="0.25">
      <c r="B112" s="2"/>
    </row>
    <row r="113" spans="2:4" x14ac:dyDescent="0.25">
      <c r="B113" s="30" t="s">
        <v>152</v>
      </c>
      <c r="C113" s="30"/>
      <c r="D113" s="31">
        <v>45777</v>
      </c>
    </row>
    <row r="114" spans="2:4" x14ac:dyDescent="0.25">
      <c r="B114" s="32" t="s">
        <v>149</v>
      </c>
      <c r="C114" s="32" t="s">
        <v>150</v>
      </c>
      <c r="D114" s="32" t="s">
        <v>151</v>
      </c>
    </row>
  </sheetData>
  <mergeCells count="2">
    <mergeCell ref="C8:D8"/>
    <mergeCell ref="C9:D9"/>
  </mergeCells>
  <dataValidations count="1">
    <dataValidation type="decimal" allowBlank="1" showInputMessage="1" showErrorMessage="1" errorTitle="Invalid Data" sqref="C17:D58 C61:D91 C94:D106" xr:uid="{B9C2DC9B-188D-4850-87D9-93E4D95E36EB}">
      <formula1>-1E+58</formula1>
      <formula2>1E+58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9B07E-7814-4B0F-97E9-B299D984416B}">
  <dimension ref="A1:D107"/>
  <sheetViews>
    <sheetView workbookViewId="0">
      <selection activeCell="T21" sqref="T21"/>
    </sheetView>
  </sheetViews>
  <sheetFormatPr defaultColWidth="8.85546875" defaultRowHeight="15" x14ac:dyDescent="0.25"/>
  <cols>
    <col min="1" max="1" width="8.42578125" style="33" bestFit="1" customWidth="1"/>
    <col min="2" max="2" width="61.28515625" style="33" bestFit="1" customWidth="1"/>
    <col min="3" max="4" width="12.42578125" style="2" bestFit="1" customWidth="1"/>
    <col min="5" max="16384" width="8.85546875" style="2"/>
  </cols>
  <sheetData>
    <row r="1" spans="1:4" x14ac:dyDescent="0.25">
      <c r="A1" s="4"/>
      <c r="B1" s="2"/>
      <c r="D1" s="3" t="s">
        <v>153</v>
      </c>
    </row>
    <row r="2" spans="1:4" x14ac:dyDescent="0.25">
      <c r="A2" s="4"/>
      <c r="B2" s="2"/>
      <c r="D2" s="3" t="s">
        <v>1</v>
      </c>
    </row>
    <row r="3" spans="1:4" x14ac:dyDescent="0.25">
      <c r="A3" s="4"/>
      <c r="B3" s="2"/>
      <c r="D3" s="3"/>
    </row>
    <row r="4" spans="1:4" x14ac:dyDescent="0.25">
      <c r="A4" s="4"/>
      <c r="B4" s="2"/>
      <c r="D4" s="3"/>
    </row>
    <row r="5" spans="1:4" x14ac:dyDescent="0.25">
      <c r="A5" s="4"/>
      <c r="B5" s="2"/>
      <c r="D5" s="3"/>
    </row>
    <row r="6" spans="1:4" x14ac:dyDescent="0.25">
      <c r="A6" s="4"/>
      <c r="B6" s="2"/>
      <c r="D6" s="3"/>
    </row>
    <row r="7" spans="1:4" x14ac:dyDescent="0.25">
      <c r="A7" s="4"/>
      <c r="B7" s="2"/>
    </row>
    <row r="8" spans="1:4" x14ac:dyDescent="0.25">
      <c r="A8" s="4"/>
      <c r="B8" s="4" t="s">
        <v>2</v>
      </c>
      <c r="C8" s="44" t="str">
        <f>'[1]Declaration Form'!D12</f>
        <v>Freedom Finance 
Global PLC</v>
      </c>
      <c r="D8" s="45"/>
    </row>
    <row r="9" spans="1:4" x14ac:dyDescent="0.25">
      <c r="A9" s="4"/>
      <c r="B9" s="4" t="s">
        <v>3</v>
      </c>
      <c r="C9" s="46">
        <f>'[1]Declaration Form'!D21</f>
        <v>45747</v>
      </c>
      <c r="D9" s="46"/>
    </row>
    <row r="10" spans="1:4" x14ac:dyDescent="0.25">
      <c r="A10" s="4"/>
      <c r="B10" s="2"/>
      <c r="C10" s="5" t="s">
        <v>4</v>
      </c>
    </row>
    <row r="11" spans="1:4" x14ac:dyDescent="0.25">
      <c r="A11" s="4"/>
      <c r="B11" s="4" t="s">
        <v>154</v>
      </c>
    </row>
    <row r="12" spans="1:4" ht="18" customHeight="1" x14ac:dyDescent="0.25">
      <c r="A12" s="4"/>
      <c r="B12" s="4" t="s">
        <v>271</v>
      </c>
    </row>
    <row r="13" spans="1:4" ht="9" customHeight="1" x14ac:dyDescent="0.25">
      <c r="A13" s="34" t="s">
        <v>6</v>
      </c>
      <c r="B13" s="7" t="s">
        <v>7</v>
      </c>
      <c r="C13" s="7" t="s">
        <v>8</v>
      </c>
      <c r="D13" s="7" t="s">
        <v>9</v>
      </c>
    </row>
    <row r="14" spans="1:4" s="36" customFormat="1" ht="28.5" x14ac:dyDescent="0.25">
      <c r="A14" s="35" t="s">
        <v>10</v>
      </c>
      <c r="B14" s="35" t="s">
        <v>11</v>
      </c>
      <c r="C14" s="35" t="s">
        <v>12</v>
      </c>
      <c r="D14" s="35" t="s">
        <v>13</v>
      </c>
    </row>
    <row r="15" spans="1:4" s="1" customFormat="1" x14ac:dyDescent="0.25">
      <c r="A15" s="8">
        <v>1</v>
      </c>
      <c r="B15" s="8">
        <v>2</v>
      </c>
      <c r="C15" s="9">
        <v>3</v>
      </c>
      <c r="D15" s="9">
        <v>4</v>
      </c>
    </row>
    <row r="16" spans="1:4" x14ac:dyDescent="0.25">
      <c r="A16" s="37">
        <v>1</v>
      </c>
      <c r="B16" s="13" t="s">
        <v>155</v>
      </c>
      <c r="C16" s="14">
        <v>326754</v>
      </c>
      <c r="D16" s="14">
        <v>282776</v>
      </c>
    </row>
    <row r="17" spans="1:4" x14ac:dyDescent="0.25">
      <c r="A17" s="38" t="s">
        <v>156</v>
      </c>
      <c r="B17" s="39" t="s">
        <v>157</v>
      </c>
      <c r="C17" s="14"/>
      <c r="D17" s="14">
        <v>0</v>
      </c>
    </row>
    <row r="18" spans="1:4" x14ac:dyDescent="0.25">
      <c r="A18" s="38" t="s">
        <v>158</v>
      </c>
      <c r="B18" s="39" t="s">
        <v>159</v>
      </c>
      <c r="C18" s="14">
        <v>6</v>
      </c>
      <c r="D18" s="14">
        <v>16</v>
      </c>
    </row>
    <row r="19" spans="1:4" x14ac:dyDescent="0.25">
      <c r="A19" s="38" t="s">
        <v>160</v>
      </c>
      <c r="B19" s="39" t="s">
        <v>161</v>
      </c>
      <c r="C19" s="14">
        <v>7759</v>
      </c>
      <c r="D19" s="14">
        <v>6204</v>
      </c>
    </row>
    <row r="20" spans="1:4" s="41" customFormat="1" ht="30" x14ac:dyDescent="0.25">
      <c r="A20" s="40" t="s">
        <v>162</v>
      </c>
      <c r="B20" s="38" t="s">
        <v>163</v>
      </c>
      <c r="C20" s="14"/>
      <c r="D20" s="14">
        <v>0</v>
      </c>
    </row>
    <row r="21" spans="1:4" s="41" customFormat="1" ht="30" x14ac:dyDescent="0.25">
      <c r="A21" s="18" t="s">
        <v>164</v>
      </c>
      <c r="B21" s="18" t="s">
        <v>165</v>
      </c>
      <c r="C21" s="17"/>
      <c r="D21" s="17">
        <v>0</v>
      </c>
    </row>
    <row r="22" spans="1:4" s="41" customFormat="1" ht="30" x14ac:dyDescent="0.25">
      <c r="A22" s="18" t="s">
        <v>166</v>
      </c>
      <c r="B22" s="18" t="s">
        <v>167</v>
      </c>
      <c r="C22" s="17"/>
      <c r="D22" s="17">
        <v>0</v>
      </c>
    </row>
    <row r="23" spans="1:4" s="41" customFormat="1" ht="30" x14ac:dyDescent="0.25">
      <c r="A23" s="38" t="s">
        <v>168</v>
      </c>
      <c r="B23" s="38" t="s">
        <v>169</v>
      </c>
      <c r="C23" s="14">
        <v>7759</v>
      </c>
      <c r="D23" s="14">
        <v>6204</v>
      </c>
    </row>
    <row r="24" spans="1:4" s="41" customFormat="1" ht="30" x14ac:dyDescent="0.25">
      <c r="A24" s="18" t="s">
        <v>170</v>
      </c>
      <c r="B24" s="18" t="s">
        <v>165</v>
      </c>
      <c r="C24" s="17">
        <v>60</v>
      </c>
      <c r="D24" s="17">
        <v>41</v>
      </c>
    </row>
    <row r="25" spans="1:4" s="41" customFormat="1" ht="30" x14ac:dyDescent="0.25">
      <c r="A25" s="18" t="s">
        <v>171</v>
      </c>
      <c r="B25" s="18" t="s">
        <v>167</v>
      </c>
      <c r="C25" s="17"/>
      <c r="D25" s="17">
        <v>0</v>
      </c>
    </row>
    <row r="26" spans="1:4" s="41" customFormat="1" ht="30" x14ac:dyDescent="0.25">
      <c r="A26" s="38" t="s">
        <v>172</v>
      </c>
      <c r="B26" s="38" t="s">
        <v>173</v>
      </c>
      <c r="C26" s="14"/>
      <c r="D26" s="14">
        <v>0</v>
      </c>
    </row>
    <row r="27" spans="1:4" s="41" customFormat="1" ht="30" x14ac:dyDescent="0.25">
      <c r="A27" s="18" t="s">
        <v>174</v>
      </c>
      <c r="B27" s="18" t="s">
        <v>175</v>
      </c>
      <c r="C27" s="17"/>
      <c r="D27" s="17">
        <v>0</v>
      </c>
    </row>
    <row r="28" spans="1:4" s="41" customFormat="1" x14ac:dyDescent="0.25">
      <c r="A28" s="38" t="s">
        <v>176</v>
      </c>
      <c r="B28" s="38" t="s">
        <v>177</v>
      </c>
      <c r="C28" s="14">
        <v>352</v>
      </c>
      <c r="D28" s="14">
        <v>30</v>
      </c>
    </row>
    <row r="29" spans="1:4" s="41" customFormat="1" x14ac:dyDescent="0.25">
      <c r="A29" s="38" t="s">
        <v>178</v>
      </c>
      <c r="B29" s="38" t="s">
        <v>179</v>
      </c>
      <c r="C29" s="14">
        <v>318637</v>
      </c>
      <c r="D29" s="14">
        <v>276526</v>
      </c>
    </row>
    <row r="30" spans="1:4" x14ac:dyDescent="0.25">
      <c r="A30" s="13">
        <v>2</v>
      </c>
      <c r="B30" s="13" t="s">
        <v>180</v>
      </c>
      <c r="C30" s="14">
        <v>88664</v>
      </c>
      <c r="D30" s="14">
        <v>68065</v>
      </c>
    </row>
    <row r="31" spans="1:4" s="41" customFormat="1" x14ac:dyDescent="0.25">
      <c r="A31" s="38" t="s">
        <v>16</v>
      </c>
      <c r="B31" s="38" t="s">
        <v>41</v>
      </c>
      <c r="C31" s="14">
        <v>10</v>
      </c>
      <c r="D31" s="14">
        <v>307</v>
      </c>
    </row>
    <row r="32" spans="1:4" s="41" customFormat="1" x14ac:dyDescent="0.25">
      <c r="A32" s="18" t="s">
        <v>181</v>
      </c>
      <c r="B32" s="18" t="s">
        <v>43</v>
      </c>
      <c r="C32" s="17"/>
      <c r="D32" s="17">
        <v>0</v>
      </c>
    </row>
    <row r="33" spans="1:4" s="41" customFormat="1" x14ac:dyDescent="0.25">
      <c r="A33" s="18" t="s">
        <v>182</v>
      </c>
      <c r="B33" s="18" t="s">
        <v>45</v>
      </c>
      <c r="C33" s="17">
        <v>10</v>
      </c>
      <c r="D33" s="17">
        <v>307</v>
      </c>
    </row>
    <row r="34" spans="1:4" s="41" customFormat="1" x14ac:dyDescent="0.25">
      <c r="A34" s="38" t="s">
        <v>18</v>
      </c>
      <c r="B34" s="38" t="s">
        <v>47</v>
      </c>
      <c r="C34" s="14"/>
      <c r="D34" s="14">
        <v>0</v>
      </c>
    </row>
    <row r="35" spans="1:4" s="41" customFormat="1" x14ac:dyDescent="0.25">
      <c r="A35" s="38" t="s">
        <v>183</v>
      </c>
      <c r="B35" s="38" t="s">
        <v>49</v>
      </c>
      <c r="C35" s="14">
        <v>4503</v>
      </c>
      <c r="D35" s="14">
        <v>3986</v>
      </c>
    </row>
    <row r="36" spans="1:4" s="41" customFormat="1" x14ac:dyDescent="0.25">
      <c r="A36" s="38" t="s">
        <v>184</v>
      </c>
      <c r="B36" s="38" t="s">
        <v>53</v>
      </c>
      <c r="C36" s="14"/>
      <c r="D36" s="14">
        <v>0</v>
      </c>
    </row>
    <row r="37" spans="1:4" s="41" customFormat="1" x14ac:dyDescent="0.25">
      <c r="A37" s="38" t="s">
        <v>185</v>
      </c>
      <c r="B37" s="38" t="s">
        <v>51</v>
      </c>
      <c r="C37" s="14">
        <v>84151</v>
      </c>
      <c r="D37" s="14">
        <v>63772</v>
      </c>
    </row>
    <row r="38" spans="1:4" s="41" customFormat="1" x14ac:dyDescent="0.25">
      <c r="A38" s="38" t="s">
        <v>186</v>
      </c>
      <c r="B38" s="38" t="s">
        <v>55</v>
      </c>
      <c r="C38" s="14"/>
      <c r="D38" s="14">
        <v>0</v>
      </c>
    </row>
    <row r="39" spans="1:4" s="41" customFormat="1" x14ac:dyDescent="0.25">
      <c r="A39" s="38" t="s">
        <v>187</v>
      </c>
      <c r="B39" s="38" t="s">
        <v>188</v>
      </c>
      <c r="C39" s="14"/>
      <c r="D39" s="14">
        <v>0</v>
      </c>
    </row>
    <row r="40" spans="1:4" s="41" customFormat="1" x14ac:dyDescent="0.25">
      <c r="A40" s="38" t="s">
        <v>189</v>
      </c>
      <c r="B40" s="38" t="s">
        <v>57</v>
      </c>
      <c r="C40" s="14"/>
      <c r="D40" s="14">
        <v>0</v>
      </c>
    </row>
    <row r="41" spans="1:4" s="41" customFormat="1" x14ac:dyDescent="0.25">
      <c r="A41" s="38" t="s">
        <v>190</v>
      </c>
      <c r="B41" s="38" t="s">
        <v>59</v>
      </c>
      <c r="C41" s="14"/>
      <c r="D41" s="14">
        <v>0</v>
      </c>
    </row>
    <row r="42" spans="1:4" x14ac:dyDescent="0.25">
      <c r="A42" s="13">
        <v>3</v>
      </c>
      <c r="B42" s="13" t="s">
        <v>191</v>
      </c>
      <c r="C42" s="14">
        <v>2436</v>
      </c>
      <c r="D42" s="14">
        <v>1484</v>
      </c>
    </row>
    <row r="43" spans="1:4" ht="30" x14ac:dyDescent="0.25">
      <c r="A43" s="13">
        <v>4</v>
      </c>
      <c r="B43" s="13" t="s">
        <v>192</v>
      </c>
      <c r="C43" s="14">
        <v>42561</v>
      </c>
      <c r="D43" s="14">
        <v>10932</v>
      </c>
    </row>
    <row r="44" spans="1:4" x14ac:dyDescent="0.25">
      <c r="A44" s="13">
        <v>5</v>
      </c>
      <c r="B44" s="13" t="s">
        <v>193</v>
      </c>
      <c r="C44" s="14">
        <v>53</v>
      </c>
      <c r="D44" s="14">
        <v>13</v>
      </c>
    </row>
    <row r="45" spans="1:4" x14ac:dyDescent="0.25">
      <c r="A45" s="13">
        <v>6</v>
      </c>
      <c r="B45" s="13" t="s">
        <v>194</v>
      </c>
      <c r="C45" s="14">
        <v>101259</v>
      </c>
      <c r="D45" s="14">
        <v>39895</v>
      </c>
    </row>
    <row r="46" spans="1:4" x14ac:dyDescent="0.25">
      <c r="A46" s="13">
        <v>7</v>
      </c>
      <c r="B46" s="13" t="s">
        <v>195</v>
      </c>
      <c r="C46" s="14"/>
      <c r="D46" s="14">
        <v>0</v>
      </c>
    </row>
    <row r="47" spans="1:4" x14ac:dyDescent="0.25">
      <c r="A47" s="13">
        <v>8</v>
      </c>
      <c r="B47" s="13" t="s">
        <v>196</v>
      </c>
      <c r="C47" s="14">
        <v>15</v>
      </c>
      <c r="D47" s="14">
        <v>0</v>
      </c>
    </row>
    <row r="48" spans="1:4" x14ac:dyDescent="0.25">
      <c r="A48" s="13">
        <v>9</v>
      </c>
      <c r="B48" s="13" t="s">
        <v>197</v>
      </c>
      <c r="C48" s="14"/>
      <c r="D48" s="14">
        <v>0</v>
      </c>
    </row>
    <row r="49" spans="1:4" x14ac:dyDescent="0.25">
      <c r="A49" s="13">
        <v>10</v>
      </c>
      <c r="B49" s="13" t="s">
        <v>198</v>
      </c>
      <c r="C49" s="14"/>
      <c r="D49" s="14">
        <v>0</v>
      </c>
    </row>
    <row r="50" spans="1:4" x14ac:dyDescent="0.25">
      <c r="A50" s="18" t="s">
        <v>199</v>
      </c>
      <c r="B50" s="18" t="s">
        <v>200</v>
      </c>
      <c r="C50" s="17"/>
      <c r="D50" s="17">
        <v>0</v>
      </c>
    </row>
    <row r="51" spans="1:4" x14ac:dyDescent="0.25">
      <c r="A51" s="18" t="s">
        <v>201</v>
      </c>
      <c r="B51" s="18" t="s">
        <v>202</v>
      </c>
      <c r="C51" s="17"/>
      <c r="D51" s="17">
        <v>0</v>
      </c>
    </row>
    <row r="52" spans="1:4" x14ac:dyDescent="0.25">
      <c r="A52" s="18" t="s">
        <v>203</v>
      </c>
      <c r="B52" s="18" t="s">
        <v>204</v>
      </c>
      <c r="C52" s="17"/>
      <c r="D52" s="17">
        <v>0</v>
      </c>
    </row>
    <row r="53" spans="1:4" x14ac:dyDescent="0.25">
      <c r="A53" s="18" t="s">
        <v>205</v>
      </c>
      <c r="B53" s="18" t="s">
        <v>206</v>
      </c>
      <c r="C53" s="17"/>
      <c r="D53" s="17">
        <v>0</v>
      </c>
    </row>
    <row r="54" spans="1:4" ht="30" x14ac:dyDescent="0.25">
      <c r="A54" s="13">
        <v>11</v>
      </c>
      <c r="B54" s="13" t="s">
        <v>207</v>
      </c>
      <c r="C54" s="14">
        <v>95</v>
      </c>
      <c r="D54" s="14">
        <v>12</v>
      </c>
    </row>
    <row r="55" spans="1:4" x14ac:dyDescent="0.25">
      <c r="A55" s="13">
        <v>12</v>
      </c>
      <c r="B55" s="13" t="s">
        <v>208</v>
      </c>
      <c r="C55" s="14">
        <v>121</v>
      </c>
      <c r="D55" s="14">
        <v>2652</v>
      </c>
    </row>
    <row r="56" spans="1:4" x14ac:dyDescent="0.25">
      <c r="A56" s="10">
        <v>13</v>
      </c>
      <c r="B56" s="10" t="s">
        <v>209</v>
      </c>
      <c r="C56" s="42">
        <f>C16+C30+C42+C43+C44+C45+C46+C47+C48+C49+C54+C55</f>
        <v>561958</v>
      </c>
      <c r="D56" s="42">
        <f>D16+D30+D42+D43+D44+D45+D46+D47+D48+D49+D54+D55</f>
        <v>405829</v>
      </c>
    </row>
    <row r="57" spans="1:4" s="36" customFormat="1" x14ac:dyDescent="0.25">
      <c r="A57" s="13">
        <v>14</v>
      </c>
      <c r="B57" s="13" t="s">
        <v>210</v>
      </c>
      <c r="C57" s="14">
        <v>6926</v>
      </c>
      <c r="D57" s="14">
        <v>9601</v>
      </c>
    </row>
    <row r="58" spans="1:4" s="41" customFormat="1" x14ac:dyDescent="0.25">
      <c r="A58" s="18" t="s">
        <v>211</v>
      </c>
      <c r="B58" s="18" t="s">
        <v>212</v>
      </c>
      <c r="C58" s="17"/>
      <c r="D58" s="17">
        <v>0</v>
      </c>
    </row>
    <row r="59" spans="1:4" s="41" customFormat="1" x14ac:dyDescent="0.25">
      <c r="A59" s="18" t="s">
        <v>213</v>
      </c>
      <c r="B59" s="18" t="s">
        <v>214</v>
      </c>
      <c r="C59" s="17"/>
      <c r="D59" s="17">
        <v>0</v>
      </c>
    </row>
    <row r="60" spans="1:4" s="41" customFormat="1" x14ac:dyDescent="0.25">
      <c r="A60" s="18" t="s">
        <v>215</v>
      </c>
      <c r="B60" s="18" t="s">
        <v>216</v>
      </c>
      <c r="C60" s="17">
        <v>5817</v>
      </c>
      <c r="D60" s="17">
        <v>8324</v>
      </c>
    </row>
    <row r="61" spans="1:4" s="41" customFormat="1" x14ac:dyDescent="0.25">
      <c r="A61" s="18" t="s">
        <v>217</v>
      </c>
      <c r="B61" s="18" t="s">
        <v>218</v>
      </c>
      <c r="C61" s="17">
        <v>1109</v>
      </c>
      <c r="D61" s="17">
        <v>1277</v>
      </c>
    </row>
    <row r="62" spans="1:4" s="36" customFormat="1" x14ac:dyDescent="0.25">
      <c r="A62" s="13">
        <v>15</v>
      </c>
      <c r="B62" s="13" t="s">
        <v>219</v>
      </c>
      <c r="C62" s="14">
        <v>220347</v>
      </c>
      <c r="D62" s="14">
        <v>135457</v>
      </c>
    </row>
    <row r="63" spans="1:4" s="41" customFormat="1" x14ac:dyDescent="0.25">
      <c r="A63" s="18" t="s">
        <v>220</v>
      </c>
      <c r="B63" s="18" t="s">
        <v>221</v>
      </c>
      <c r="C63" s="17"/>
      <c r="D63" s="17">
        <v>0</v>
      </c>
    </row>
    <row r="64" spans="1:4" s="41" customFormat="1" x14ac:dyDescent="0.25">
      <c r="A64" s="18" t="s">
        <v>222</v>
      </c>
      <c r="B64" s="18" t="s">
        <v>223</v>
      </c>
      <c r="C64" s="17"/>
      <c r="D64" s="17">
        <v>0</v>
      </c>
    </row>
    <row r="65" spans="1:4" s="41" customFormat="1" x14ac:dyDescent="0.25">
      <c r="A65" s="18" t="s">
        <v>224</v>
      </c>
      <c r="B65" s="18" t="s">
        <v>225</v>
      </c>
      <c r="C65" s="17">
        <v>1759</v>
      </c>
      <c r="D65" s="17">
        <v>972</v>
      </c>
    </row>
    <row r="66" spans="1:4" s="41" customFormat="1" x14ac:dyDescent="0.25">
      <c r="A66" s="18" t="s">
        <v>226</v>
      </c>
      <c r="B66" s="18" t="s">
        <v>227</v>
      </c>
      <c r="C66" s="17"/>
      <c r="D66" s="17">
        <v>0</v>
      </c>
    </row>
    <row r="67" spans="1:4" s="41" customFormat="1" x14ac:dyDescent="0.25">
      <c r="A67" s="18" t="s">
        <v>228</v>
      </c>
      <c r="B67" s="18" t="s">
        <v>229</v>
      </c>
      <c r="C67" s="17">
        <v>218279</v>
      </c>
      <c r="D67" s="17">
        <v>134398</v>
      </c>
    </row>
    <row r="68" spans="1:4" s="41" customFormat="1" x14ac:dyDescent="0.25">
      <c r="A68" s="18" t="s">
        <v>230</v>
      </c>
      <c r="B68" s="18" t="s">
        <v>231</v>
      </c>
      <c r="C68" s="17">
        <v>309</v>
      </c>
      <c r="D68" s="17">
        <v>86</v>
      </c>
    </row>
    <row r="69" spans="1:4" s="36" customFormat="1" x14ac:dyDescent="0.25">
      <c r="A69" s="13">
        <v>16</v>
      </c>
      <c r="B69" s="13" t="s">
        <v>232</v>
      </c>
      <c r="C69" s="14"/>
      <c r="D69" s="14">
        <v>0</v>
      </c>
    </row>
    <row r="70" spans="1:4" s="41" customFormat="1" x14ac:dyDescent="0.25">
      <c r="A70" s="18" t="s">
        <v>40</v>
      </c>
      <c r="B70" s="18" t="s">
        <v>233</v>
      </c>
      <c r="C70" s="17"/>
      <c r="D70" s="17">
        <v>0</v>
      </c>
    </row>
    <row r="71" spans="1:4" s="41" customFormat="1" x14ac:dyDescent="0.25">
      <c r="A71" s="18" t="s">
        <v>42</v>
      </c>
      <c r="B71" s="18" t="s">
        <v>234</v>
      </c>
      <c r="C71" s="17"/>
      <c r="D71" s="17">
        <v>0</v>
      </c>
    </row>
    <row r="72" spans="1:4" s="41" customFormat="1" x14ac:dyDescent="0.25">
      <c r="A72" s="18" t="s">
        <v>44</v>
      </c>
      <c r="B72" s="18" t="s">
        <v>235</v>
      </c>
      <c r="C72" s="17"/>
      <c r="D72" s="17">
        <v>0</v>
      </c>
    </row>
    <row r="73" spans="1:4" s="41" customFormat="1" x14ac:dyDescent="0.25">
      <c r="A73" s="18" t="s">
        <v>46</v>
      </c>
      <c r="B73" s="18" t="s">
        <v>236</v>
      </c>
      <c r="C73" s="17"/>
      <c r="D73" s="17">
        <v>0</v>
      </c>
    </row>
    <row r="74" spans="1:4" s="41" customFormat="1" x14ac:dyDescent="0.25">
      <c r="A74" s="18" t="s">
        <v>48</v>
      </c>
      <c r="B74" s="18" t="s">
        <v>237</v>
      </c>
      <c r="C74" s="17"/>
      <c r="D74" s="17">
        <v>0</v>
      </c>
    </row>
    <row r="75" spans="1:4" s="36" customFormat="1" x14ac:dyDescent="0.25">
      <c r="A75" s="13">
        <v>17</v>
      </c>
      <c r="B75" s="13" t="s">
        <v>238</v>
      </c>
      <c r="C75" s="14">
        <v>75</v>
      </c>
      <c r="D75" s="14">
        <v>184</v>
      </c>
    </row>
    <row r="76" spans="1:4" s="36" customFormat="1" ht="30" x14ac:dyDescent="0.25">
      <c r="A76" s="13">
        <v>18</v>
      </c>
      <c r="B76" s="13" t="s">
        <v>239</v>
      </c>
      <c r="C76" s="14">
        <v>42107</v>
      </c>
      <c r="D76" s="14">
        <v>8313</v>
      </c>
    </row>
    <row r="77" spans="1:4" s="36" customFormat="1" x14ac:dyDescent="0.25">
      <c r="A77" s="13">
        <v>19</v>
      </c>
      <c r="B77" s="13" t="s">
        <v>240</v>
      </c>
      <c r="C77" s="14">
        <v>91</v>
      </c>
      <c r="D77" s="14">
        <v>47</v>
      </c>
    </row>
    <row r="78" spans="1:4" s="36" customFormat="1" x14ac:dyDescent="0.25">
      <c r="A78" s="13">
        <v>20</v>
      </c>
      <c r="B78" s="13" t="s">
        <v>241</v>
      </c>
      <c r="C78" s="14">
        <v>92364</v>
      </c>
      <c r="D78" s="14">
        <v>40738</v>
      </c>
    </row>
    <row r="79" spans="1:4" s="36" customFormat="1" x14ac:dyDescent="0.25">
      <c r="A79" s="13">
        <v>21</v>
      </c>
      <c r="B79" s="13" t="s">
        <v>242</v>
      </c>
      <c r="C79" s="14"/>
      <c r="D79" s="14">
        <v>0</v>
      </c>
    </row>
    <row r="80" spans="1:4" s="36" customFormat="1" x14ac:dyDescent="0.25">
      <c r="A80" s="13">
        <v>22</v>
      </c>
      <c r="B80" s="13" t="s">
        <v>243</v>
      </c>
      <c r="C80" s="14">
        <v>15</v>
      </c>
      <c r="D80" s="14">
        <v>2</v>
      </c>
    </row>
    <row r="81" spans="1:4" s="36" customFormat="1" x14ac:dyDescent="0.25">
      <c r="A81" s="13">
        <v>23</v>
      </c>
      <c r="B81" s="13" t="s">
        <v>244</v>
      </c>
      <c r="C81" s="14"/>
      <c r="D81" s="14">
        <v>0</v>
      </c>
    </row>
    <row r="82" spans="1:4" s="36" customFormat="1" x14ac:dyDescent="0.25">
      <c r="A82" s="13">
        <v>24</v>
      </c>
      <c r="B82" s="13" t="s">
        <v>245</v>
      </c>
      <c r="C82" s="14"/>
      <c r="D82" s="14">
        <v>0</v>
      </c>
    </row>
    <row r="83" spans="1:4" x14ac:dyDescent="0.25">
      <c r="A83" s="18" t="s">
        <v>246</v>
      </c>
      <c r="B83" s="18" t="s">
        <v>200</v>
      </c>
      <c r="C83" s="17"/>
      <c r="D83" s="17">
        <v>0</v>
      </c>
    </row>
    <row r="84" spans="1:4" x14ac:dyDescent="0.25">
      <c r="A84" s="18" t="s">
        <v>247</v>
      </c>
      <c r="B84" s="18" t="s">
        <v>202</v>
      </c>
      <c r="C84" s="17"/>
      <c r="D84" s="17">
        <v>0</v>
      </c>
    </row>
    <row r="85" spans="1:4" x14ac:dyDescent="0.25">
      <c r="A85" s="18" t="s">
        <v>248</v>
      </c>
      <c r="B85" s="18" t="s">
        <v>204</v>
      </c>
      <c r="C85" s="17"/>
      <c r="D85" s="17">
        <v>0</v>
      </c>
    </row>
    <row r="86" spans="1:4" x14ac:dyDescent="0.25">
      <c r="A86" s="18" t="s">
        <v>249</v>
      </c>
      <c r="B86" s="18" t="s">
        <v>206</v>
      </c>
      <c r="C86" s="17"/>
      <c r="D86" s="17">
        <v>0</v>
      </c>
    </row>
    <row r="87" spans="1:4" s="36" customFormat="1" ht="30" x14ac:dyDescent="0.25">
      <c r="A87" s="13">
        <v>25</v>
      </c>
      <c r="B87" s="13" t="s">
        <v>250</v>
      </c>
      <c r="C87" s="14">
        <v>184</v>
      </c>
      <c r="D87" s="14">
        <v>12</v>
      </c>
    </row>
    <row r="88" spans="1:4" s="36" customFormat="1" x14ac:dyDescent="0.25">
      <c r="A88" s="13">
        <v>26</v>
      </c>
      <c r="B88" s="13" t="s">
        <v>251</v>
      </c>
      <c r="C88" s="14">
        <v>64699</v>
      </c>
      <c r="D88" s="14">
        <v>38299</v>
      </c>
    </row>
    <row r="89" spans="1:4" x14ac:dyDescent="0.25">
      <c r="A89" s="18" t="s">
        <v>252</v>
      </c>
      <c r="B89" s="18" t="s">
        <v>253</v>
      </c>
      <c r="C89" s="17">
        <v>46322</v>
      </c>
      <c r="D89" s="17">
        <v>26878</v>
      </c>
    </row>
    <row r="90" spans="1:4" x14ac:dyDescent="0.25">
      <c r="A90" s="18" t="s">
        <v>254</v>
      </c>
      <c r="B90" s="18" t="s">
        <v>255</v>
      </c>
      <c r="C90" s="17"/>
      <c r="D90" s="17">
        <v>0</v>
      </c>
    </row>
    <row r="91" spans="1:4" x14ac:dyDescent="0.25">
      <c r="A91" s="18" t="s">
        <v>256</v>
      </c>
      <c r="B91" s="18" t="s">
        <v>257</v>
      </c>
      <c r="C91" s="17">
        <v>1180</v>
      </c>
      <c r="D91" s="17">
        <v>1123</v>
      </c>
    </row>
    <row r="92" spans="1:4" x14ac:dyDescent="0.25">
      <c r="A92" s="18" t="s">
        <v>258</v>
      </c>
      <c r="B92" s="18" t="s">
        <v>259</v>
      </c>
      <c r="C92" s="17">
        <v>613</v>
      </c>
      <c r="D92" s="17">
        <v>336</v>
      </c>
    </row>
    <row r="93" spans="1:4" ht="30" x14ac:dyDescent="0.25">
      <c r="A93" s="18" t="s">
        <v>260</v>
      </c>
      <c r="B93" s="18" t="s">
        <v>261</v>
      </c>
      <c r="C93" s="17">
        <v>4358</v>
      </c>
      <c r="D93" s="17">
        <v>2365</v>
      </c>
    </row>
    <row r="94" spans="1:4" x14ac:dyDescent="0.25">
      <c r="A94" s="18" t="s">
        <v>262</v>
      </c>
      <c r="B94" s="18" t="s">
        <v>263</v>
      </c>
      <c r="C94" s="17">
        <v>23</v>
      </c>
      <c r="D94" s="17">
        <v>45</v>
      </c>
    </row>
    <row r="95" spans="1:4" x14ac:dyDescent="0.25">
      <c r="A95" s="13">
        <v>27</v>
      </c>
      <c r="B95" s="13" t="s">
        <v>264</v>
      </c>
      <c r="C95" s="14">
        <v>95</v>
      </c>
      <c r="D95" s="14">
        <v>38</v>
      </c>
    </row>
    <row r="96" spans="1:4" x14ac:dyDescent="0.25">
      <c r="A96" s="10">
        <v>28</v>
      </c>
      <c r="B96" s="10" t="s">
        <v>265</v>
      </c>
      <c r="C96" s="42">
        <f>C57+C62+C69+C75+C76+C77+C78+C79+C80+C81+C82+C87+C88+C95</f>
        <v>426903</v>
      </c>
      <c r="D96" s="42">
        <f>D57+D62+D69+D75+D76+D77+D78+D79+D80+D81+D82+D87+D88+D95</f>
        <v>232691</v>
      </c>
    </row>
    <row r="97" spans="1:4" x14ac:dyDescent="0.25">
      <c r="A97" s="10">
        <v>29</v>
      </c>
      <c r="B97" s="10" t="s">
        <v>266</v>
      </c>
      <c r="C97" s="42">
        <f>C56-C96</f>
        <v>135055</v>
      </c>
      <c r="D97" s="42">
        <f>D56-D96</f>
        <v>173138</v>
      </c>
    </row>
    <row r="98" spans="1:4" x14ac:dyDescent="0.25">
      <c r="A98" s="37">
        <v>30</v>
      </c>
      <c r="B98" s="37" t="s">
        <v>267</v>
      </c>
      <c r="C98" s="17">
        <v>60</v>
      </c>
      <c r="D98" s="17">
        <v>37</v>
      </c>
    </row>
    <row r="99" spans="1:4" x14ac:dyDescent="0.25">
      <c r="A99" s="10">
        <v>31</v>
      </c>
      <c r="B99" s="10" t="s">
        <v>268</v>
      </c>
      <c r="C99" s="42">
        <f>C97-C98</f>
        <v>134995</v>
      </c>
      <c r="D99" s="42">
        <f>D97-D98</f>
        <v>173101</v>
      </c>
    </row>
    <row r="100" spans="1:4" x14ac:dyDescent="0.25">
      <c r="A100" s="37">
        <v>32</v>
      </c>
      <c r="B100" s="37" t="s">
        <v>269</v>
      </c>
      <c r="C100" s="17"/>
      <c r="D100" s="17"/>
    </row>
    <row r="101" spans="1:4" x14ac:dyDescent="0.25">
      <c r="A101" s="27">
        <v>33</v>
      </c>
      <c r="B101" s="27" t="s">
        <v>270</v>
      </c>
      <c r="C101" s="43">
        <f>C99+C100</f>
        <v>134995</v>
      </c>
      <c r="D101" s="43">
        <f>D99+D100</f>
        <v>173101</v>
      </c>
    </row>
    <row r="103" spans="1:4" x14ac:dyDescent="0.25">
      <c r="B103" s="30" t="s">
        <v>148</v>
      </c>
      <c r="C103" s="30"/>
      <c r="D103" s="31">
        <v>45777</v>
      </c>
    </row>
    <row r="104" spans="1:4" x14ac:dyDescent="0.25">
      <c r="B104" s="32" t="s">
        <v>149</v>
      </c>
      <c r="C104" s="32" t="s">
        <v>150</v>
      </c>
      <c r="D104" s="32" t="s">
        <v>151</v>
      </c>
    </row>
    <row r="105" spans="1:4" x14ac:dyDescent="0.25">
      <c r="B105" s="2"/>
    </row>
    <row r="106" spans="1:4" x14ac:dyDescent="0.25">
      <c r="B106" s="30" t="s">
        <v>152</v>
      </c>
      <c r="C106" s="30"/>
      <c r="D106" s="31">
        <v>45777</v>
      </c>
    </row>
    <row r="107" spans="1:4" x14ac:dyDescent="0.25">
      <c r="B107" s="32" t="s">
        <v>149</v>
      </c>
      <c r="C107" s="32" t="s">
        <v>150</v>
      </c>
      <c r="D107" s="32" t="s">
        <v>151</v>
      </c>
    </row>
  </sheetData>
  <mergeCells count="2">
    <mergeCell ref="C8:D8"/>
    <mergeCell ref="C9:D9"/>
  </mergeCells>
  <dataValidations count="1">
    <dataValidation type="decimal" allowBlank="1" showInputMessage="1" showErrorMessage="1" errorTitle="Invalid Data" sqref="C16:D55 C57:D95 C98:D98 C100:D100" xr:uid="{B0DE2164-4808-4D01-A5F8-D67D247E4423}">
      <formula1>-1E+58</formula1>
      <formula2>1E+58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Пралиева Сауле Амреевна</dc:creator>
  <cp:lastModifiedBy>Пралиева Сауле Амреевна</cp:lastModifiedBy>
  <dcterms:created xsi:type="dcterms:W3CDTF">2025-04-30T06:36:45Z</dcterms:created>
  <dcterms:modified xsi:type="dcterms:W3CDTF">2025-04-30T06:54:59Z</dcterms:modified>
</cp:coreProperties>
</file>